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070" activeTab="0"/>
  </bookViews>
  <sheets>
    <sheet name="p-series comparison" sheetId="1" r:id="rId1"/>
  </sheets>
  <definedNames/>
  <calcPr fullCalcOnLoad="1"/>
</workbook>
</file>

<file path=xl/sharedStrings.xml><?xml version="1.0" encoding="utf-8"?>
<sst xmlns="http://schemas.openxmlformats.org/spreadsheetml/2006/main" count="9" uniqueCount="7">
  <si>
    <t>n</t>
  </si>
  <si>
    <t>a_n</t>
  </si>
  <si>
    <t>sum_1^n 1/n</t>
  </si>
  <si>
    <t>sum_1^n 1/sqrt(n)</t>
  </si>
  <si>
    <t>1/sqrt(n)</t>
  </si>
  <si>
    <t>1/n^2</t>
  </si>
  <si>
    <t>sum_1^n 1/n^2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</si>
</sst>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b/>
      <sz val="10"/>
      <color indexed="21"/>
      <name val="Arial"/>
      <family val="2"/>
    </font>
    <font>
      <b/>
      <sz val="10"/>
      <color indexed="20"/>
      <name val="Arial"/>
      <family val="2"/>
    </font>
    <font>
      <b/>
      <sz val="12"/>
      <name val="Arial"/>
      <family val="2"/>
    </font>
    <font>
      <sz val="10"/>
      <color indexed="9"/>
      <name val="Arial"/>
      <family val="2"/>
    </font>
    <font>
      <sz val="16.25"/>
      <name val="Arial"/>
      <family val="0"/>
    </font>
    <font>
      <sz val="9.75"/>
      <name val="Arial"/>
      <family val="2"/>
    </font>
    <font>
      <sz val="8"/>
      <name val="Arial"/>
      <family val="2"/>
    </font>
    <font>
      <b/>
      <sz val="10"/>
      <color indexed="14"/>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6" fontId="1" fillId="0" borderId="0" xfId="0" applyNumberFormat="1"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0" fontId="1" fillId="0" borderId="0" xfId="0" applyFont="1" applyAlignment="1">
      <alignment/>
    </xf>
    <xf numFmtId="0" fontId="2" fillId="0" borderId="0" xfId="0" applyFont="1" applyAlignment="1">
      <alignment/>
    </xf>
    <xf numFmtId="0" fontId="3" fillId="0" borderId="0" xfId="0" applyFont="1" applyAlignment="1">
      <alignment/>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8080"/>
              </a:solidFill>
              <a:ln>
                <a:solidFill>
                  <a:srgbClr val="008080"/>
                </a:solidFill>
              </a:ln>
            </c:spPr>
          </c:marker>
          <c:xVal>
            <c:numRef>
              <c:f>'p-series comparison'!$R$3:$R$102</c:f>
              <c:numCache/>
            </c:numRef>
          </c:xVal>
          <c:yVal>
            <c:numRef>
              <c:f>'p-series comparison'!$S$3:$S$102</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800080"/>
              </a:solidFill>
              <a:ln>
                <a:solidFill>
                  <a:srgbClr val="800080"/>
                </a:solidFill>
              </a:ln>
            </c:spPr>
          </c:marker>
          <c:xVal>
            <c:numRef>
              <c:f>'p-series comparison'!$T$3:$T$102</c:f>
              <c:numCache/>
            </c:numRef>
          </c:xVal>
          <c:yVal>
            <c:numRef>
              <c:f>'p-series comparison'!$V$3:$V$102</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numRef>
              <c:f>'p-series comparison'!$T$3:$T$102</c:f>
              <c:numCache/>
            </c:numRef>
          </c:xVal>
          <c:yVal>
            <c:numRef>
              <c:f>'p-series comparison'!$X$3:$X$102</c:f>
              <c:numCache/>
            </c:numRef>
          </c:yVal>
          <c:smooth val="0"/>
        </c:ser>
        <c:axId val="10888117"/>
        <c:axId val="30884190"/>
      </c:scatterChart>
      <c:valAx>
        <c:axId val="10888117"/>
        <c:scaling>
          <c:orientation val="minMax"/>
          <c:max val="100"/>
          <c:min val="0"/>
        </c:scaling>
        <c:axPos val="b"/>
        <c:title>
          <c:tx>
            <c:rich>
              <a:bodyPr vert="horz" rot="0" anchor="ctr"/>
              <a:lstStyle/>
              <a:p>
                <a:pPr algn="ctr">
                  <a:defRPr/>
                </a:pPr>
                <a:r>
                  <a:rPr lang="en-US" cap="none" sz="975" b="0" i="0" u="none" baseline="0">
                    <a:latin typeface="Arial"/>
                    <a:ea typeface="Arial"/>
                    <a:cs typeface="Arial"/>
                  </a:rPr>
                  <a:t>n</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884190"/>
        <c:crosses val="autoZero"/>
        <c:crossBetween val="midCat"/>
        <c:dispUnits/>
        <c:majorUnit val="5"/>
      </c:valAx>
      <c:valAx>
        <c:axId val="30884190"/>
        <c:scaling>
          <c:orientation val="minMax"/>
          <c:max val="19"/>
          <c:min val="0"/>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888117"/>
        <c:crosses val="autoZero"/>
        <c:crossBetween val="midCat"/>
        <c:dispUnits/>
        <c:majorUnit val="2"/>
      </c:valAx>
      <c:spPr>
        <a:solidFill>
          <a:srgbClr val="FFFFFF"/>
        </a:solidFill>
        <a:ln w="3175">
          <a:no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266700</xdr:colOff>
      <xdr:row>3</xdr:row>
      <xdr:rowOff>0</xdr:rowOff>
    </xdr:from>
    <xdr:ext cx="190500" cy="238125"/>
    <xdr:sp>
      <xdr:nvSpPr>
        <xdr:cNvPr id="1" name="TextBox 1"/>
        <xdr:cNvSpPr txBox="1">
          <a:spLocks noChangeArrowheads="1"/>
        </xdr:cNvSpPr>
      </xdr:nvSpPr>
      <xdr:spPr>
        <a:xfrm>
          <a:off x="2095500" y="485775"/>
          <a:ext cx="1905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n</a:t>
          </a:r>
        </a:p>
      </xdr:txBody>
    </xdr:sp>
    <xdr:clientData/>
  </xdr:oneCellAnchor>
  <xdr:oneCellAnchor>
    <xdr:from>
      <xdr:col>1</xdr:col>
      <xdr:colOff>38100</xdr:colOff>
      <xdr:row>107</xdr:row>
      <xdr:rowOff>0</xdr:rowOff>
    </xdr:from>
    <xdr:ext cx="7667625" cy="361950"/>
    <xdr:sp>
      <xdr:nvSpPr>
        <xdr:cNvPr id="2" name="TextBox 2"/>
        <xdr:cNvSpPr txBox="1">
          <a:spLocks noChangeArrowheads="1"/>
        </xdr:cNvSpPr>
      </xdr:nvSpPr>
      <xdr:spPr>
        <a:xfrm>
          <a:off x="647700" y="17325975"/>
          <a:ext cx="7667625"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Suppose that x is the number of weeks that the laptop has been on sale in the store.  Which of the following equations can be 
used to calculate the price that you pay for the laptop using </a:t>
          </a:r>
          <a:r>
            <a:rPr lang="en-US" cap="none" sz="1000" b="1" i="0" u="none" baseline="0">
              <a:solidFill>
                <a:srgbClr val="008080"/>
              </a:solidFill>
              <a:latin typeface="Arial"/>
              <a:ea typeface="Arial"/>
              <a:cs typeface="Arial"/>
            </a:rPr>
            <a:t>Method A</a:t>
          </a:r>
          <a:r>
            <a:rPr lang="en-US" cap="none" sz="1000" b="1" i="0" u="none" baseline="0">
              <a:latin typeface="Arial"/>
              <a:ea typeface="Arial"/>
              <a:cs typeface="Arial"/>
            </a:rPr>
            <a:t>?</a:t>
          </a:r>
        </a:p>
      </xdr:txBody>
    </xdr:sp>
    <xdr:clientData/>
  </xdr:oneCellAnchor>
  <xdr:oneCellAnchor>
    <xdr:from>
      <xdr:col>1</xdr:col>
      <xdr:colOff>38100</xdr:colOff>
      <xdr:row>121</xdr:row>
      <xdr:rowOff>9525</xdr:rowOff>
    </xdr:from>
    <xdr:ext cx="7620000" cy="361950"/>
    <xdr:sp>
      <xdr:nvSpPr>
        <xdr:cNvPr id="3" name="TextBox 3"/>
        <xdr:cNvSpPr txBox="1">
          <a:spLocks noChangeArrowheads="1"/>
        </xdr:cNvSpPr>
      </xdr:nvSpPr>
      <xdr:spPr>
        <a:xfrm>
          <a:off x="647700" y="19602450"/>
          <a:ext cx="7620000" cy="36195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Again, suppose that x is the number of weeks that the laptop has been on sale in the store.  Which of the following equations
could be used to calculate the price that you pay for the laptop using </a:t>
          </a:r>
          <a:r>
            <a:rPr lang="en-US" cap="none" sz="1000" b="1" i="0" u="none" baseline="0">
              <a:solidFill>
                <a:srgbClr val="800080"/>
              </a:solidFill>
              <a:latin typeface="Arial"/>
              <a:ea typeface="Arial"/>
              <a:cs typeface="Arial"/>
            </a:rPr>
            <a:t>Method B</a:t>
          </a:r>
          <a:r>
            <a:rPr lang="en-US" cap="none" sz="1000" b="1" i="0" u="none" baseline="0">
              <a:latin typeface="Arial"/>
              <a:ea typeface="Arial"/>
              <a:cs typeface="Arial"/>
            </a:rPr>
            <a:t>?</a:t>
          </a:r>
        </a:p>
      </xdr:txBody>
    </xdr:sp>
    <xdr:clientData/>
  </xdr:oneCellAnchor>
  <xdr:twoCellAnchor>
    <xdr:from>
      <xdr:col>0</xdr:col>
      <xdr:colOff>19050</xdr:colOff>
      <xdr:row>6</xdr:row>
      <xdr:rowOff>85725</xdr:rowOff>
    </xdr:from>
    <xdr:to>
      <xdr:col>15</xdr:col>
      <xdr:colOff>28575</xdr:colOff>
      <xdr:row>31</xdr:row>
      <xdr:rowOff>19050</xdr:rowOff>
    </xdr:to>
    <xdr:graphicFrame>
      <xdr:nvGraphicFramePr>
        <xdr:cNvPr id="4" name="Chart 8"/>
        <xdr:cNvGraphicFramePr/>
      </xdr:nvGraphicFramePr>
      <xdr:xfrm>
        <a:off x="19050" y="1057275"/>
        <a:ext cx="9210675" cy="398145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552450</xdr:colOff>
      <xdr:row>5</xdr:row>
      <xdr:rowOff>38100</xdr:rowOff>
    </xdr:from>
    <xdr:to>
      <xdr:col>4</xdr:col>
      <xdr:colOff>38100</xdr:colOff>
      <xdr:row>6</xdr:row>
      <xdr:rowOff>57150</xdr:rowOff>
    </xdr:to>
    <xdr:pic>
      <xdr:nvPicPr>
        <xdr:cNvPr id="5" name="sum_1_over_n_scrollbar"/>
        <xdr:cNvPicPr preferRelativeResize="1">
          <a:picLocks noChangeAspect="1"/>
        </xdr:cNvPicPr>
      </xdr:nvPicPr>
      <xdr:blipFill>
        <a:blip r:embed="rId2"/>
        <a:stretch>
          <a:fillRect/>
        </a:stretch>
      </xdr:blipFill>
      <xdr:spPr>
        <a:xfrm>
          <a:off x="1771650" y="847725"/>
          <a:ext cx="762000" cy="180975"/>
        </a:xfrm>
        <a:prstGeom prst="rect">
          <a:avLst/>
        </a:prstGeom>
        <a:noFill/>
        <a:ln w="9525" cmpd="sng">
          <a:noFill/>
        </a:ln>
      </xdr:spPr>
    </xdr:pic>
    <xdr:clientData/>
  </xdr:twoCellAnchor>
  <xdr:oneCellAnchor>
    <xdr:from>
      <xdr:col>6</xdr:col>
      <xdr:colOff>228600</xdr:colOff>
      <xdr:row>1</xdr:row>
      <xdr:rowOff>104775</xdr:rowOff>
    </xdr:from>
    <xdr:ext cx="1304925" cy="438150"/>
    <xdr:sp>
      <xdr:nvSpPr>
        <xdr:cNvPr id="6" name="TextBox 16"/>
        <xdr:cNvSpPr txBox="1">
          <a:spLocks noChangeArrowheads="1"/>
        </xdr:cNvSpPr>
      </xdr:nvSpPr>
      <xdr:spPr>
        <a:xfrm>
          <a:off x="3943350" y="266700"/>
          <a:ext cx="1304925" cy="43815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Number of terms
                k</a:t>
          </a:r>
        </a:p>
      </xdr:txBody>
    </xdr:sp>
    <xdr:clientData/>
  </xdr:oneCellAnchor>
  <xdr:oneCellAnchor>
    <xdr:from>
      <xdr:col>0</xdr:col>
      <xdr:colOff>180975</xdr:colOff>
      <xdr:row>0</xdr:row>
      <xdr:rowOff>76200</xdr:rowOff>
    </xdr:from>
    <xdr:ext cx="1485900" cy="781050"/>
    <xdr:sp>
      <xdr:nvSpPr>
        <xdr:cNvPr id="7" name="TextBox 20"/>
        <xdr:cNvSpPr txBox="1">
          <a:spLocks noChangeArrowheads="1"/>
        </xdr:cNvSpPr>
      </xdr:nvSpPr>
      <xdr:spPr>
        <a:xfrm>
          <a:off x="180975" y="76200"/>
          <a:ext cx="1485900" cy="7810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p-series exploration for
          ,               ,</a:t>
          </a:r>
          <a:r>
            <a:rPr lang="en-US" cap="none" sz="1000" b="0" i="0" u="none" baseline="0">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X133"/>
  <sheetViews>
    <sheetView showGridLines="0" tabSelected="1" workbookViewId="0" topLeftCell="A1">
      <selection activeCell="S42" sqref="S42"/>
    </sheetView>
  </sheetViews>
  <sheetFormatPr defaultColWidth="9.140625" defaultRowHeight="12.75"/>
  <cols>
    <col min="1" max="3" width="9.140625" style="5" customWidth="1"/>
    <col min="4" max="4" width="10.00390625" style="5" customWidth="1"/>
    <col min="5" max="15" width="9.140625" style="5" customWidth="1"/>
    <col min="16" max="18" width="9.140625" style="4" customWidth="1"/>
    <col min="19" max="19" width="10.7109375" style="4" customWidth="1"/>
    <col min="20" max="21" width="9.140625" style="4" customWidth="1"/>
    <col min="22" max="22" width="15.8515625" style="4" customWidth="1"/>
    <col min="23" max="23" width="9.140625" style="4" customWidth="1"/>
    <col min="24" max="24" width="13.8515625" style="4" customWidth="1"/>
    <col min="25" max="67" width="9.140625" style="5" customWidth="1"/>
  </cols>
  <sheetData>
    <row r="1" spans="16:24" ht="12.75">
      <c r="P1" s="3" t="s">
        <v>0</v>
      </c>
      <c r="Q1" s="3" t="s">
        <v>1</v>
      </c>
      <c r="R1" s="3" t="s">
        <v>0</v>
      </c>
      <c r="S1" s="3" t="s">
        <v>2</v>
      </c>
      <c r="T1" s="3" t="s">
        <v>0</v>
      </c>
      <c r="U1" s="3" t="s">
        <v>4</v>
      </c>
      <c r="V1" s="3" t="s">
        <v>3</v>
      </c>
      <c r="W1" s="3" t="s">
        <v>5</v>
      </c>
      <c r="X1" s="3" t="s">
        <v>6</v>
      </c>
    </row>
    <row r="2" spans="16:20" ht="12.75">
      <c r="P2" s="4">
        <v>0</v>
      </c>
      <c r="Q2" s="4">
        <v>-100</v>
      </c>
      <c r="R2" s="4">
        <v>0</v>
      </c>
      <c r="T2" s="4">
        <v>0</v>
      </c>
    </row>
    <row r="3" spans="8:24" ht="12.75">
      <c r="H3" s="7"/>
      <c r="P3" s="4">
        <f aca="true" t="shared" si="0" ref="P3:P66">P2+1</f>
        <v>1</v>
      </c>
      <c r="Q3" s="4">
        <f>IF(P3&lt;$C$5+1,1/P3,-100)</f>
        <v>-100</v>
      </c>
      <c r="R3" s="4">
        <f aca="true" t="shared" si="1" ref="R3:R66">R2+1</f>
        <v>1</v>
      </c>
      <c r="S3" s="4">
        <f>IF(R3&lt;$C$5+1,SUM($Q$3:Q3),-100)</f>
        <v>-100</v>
      </c>
      <c r="T3" s="4">
        <f>T2+1</f>
        <v>1</v>
      </c>
      <c r="U3" s="4">
        <f>1/SQRT(T3)</f>
        <v>1</v>
      </c>
      <c r="V3" s="4">
        <f>IF(T3&lt;$C$5+1,SUM($U$3:U3),-100)</f>
        <v>-100</v>
      </c>
      <c r="W3" s="4">
        <f>1/T3^2</f>
        <v>1</v>
      </c>
      <c r="X3" s="4">
        <f>IF(T3&lt;$C$5+1,SUM($W$3:W3),-100)</f>
        <v>-100</v>
      </c>
    </row>
    <row r="4" spans="16:24" ht="12.75">
      <c r="P4" s="4">
        <f t="shared" si="0"/>
        <v>2</v>
      </c>
      <c r="Q4" s="4">
        <f aca="true" t="shared" si="2" ref="Q4:Q67">IF(P4&lt;$C$5+1,1/P4,-100)</f>
        <v>-100</v>
      </c>
      <c r="R4" s="4">
        <f t="shared" si="1"/>
        <v>2</v>
      </c>
      <c r="S4" s="4">
        <f>IF(R4&lt;$C$5+1,SUM($Q$3:Q4),-100)</f>
        <v>-100</v>
      </c>
      <c r="T4" s="4">
        <f aca="true" t="shared" si="3" ref="T4:T67">T3+1</f>
        <v>2</v>
      </c>
      <c r="U4" s="4">
        <f aca="true" t="shared" si="4" ref="U4:U67">1/SQRT(T4)</f>
        <v>0.7071067811865475</v>
      </c>
      <c r="V4" s="4">
        <f>IF(T4&lt;$C$5+1,SUM($U$3:U4),-100)</f>
        <v>-100</v>
      </c>
      <c r="W4" s="4">
        <f aca="true" t="shared" si="5" ref="W4:W67">1/T4^2</f>
        <v>0.25</v>
      </c>
      <c r="X4" s="4">
        <f>IF(T4&lt;$C$5+1,SUM($W$3:W4),-100)</f>
        <v>-100</v>
      </c>
    </row>
    <row r="5" spans="3:24" ht="12.75">
      <c r="C5" s="3">
        <v>0</v>
      </c>
      <c r="D5" s="2" t="str">
        <f>IF($C$5&gt;0,$C$5," ")</f>
        <v> </v>
      </c>
      <c r="F5" s="2" t="str">
        <f>IF($C$5&gt;0,1/$C$5," ")</f>
        <v> </v>
      </c>
      <c r="H5" s="2" t="str">
        <f>IF($C$5&gt;0,$C$5," ")</f>
        <v> </v>
      </c>
      <c r="I5" s="10"/>
      <c r="J5" s="10" t="str">
        <f>IF(MAX(S3:S102)&gt;0,MAX(S3:S102)," ")</f>
        <v> </v>
      </c>
      <c r="L5" s="11" t="str">
        <f>IF(MAX(V3:V102)&gt;0,MAX(V3:V102)," ")</f>
        <v> </v>
      </c>
      <c r="N5" s="12" t="str">
        <f>IF(MAX(X3:X102)&gt;0,MAX(X3:X102)," ")</f>
        <v> </v>
      </c>
      <c r="O5" s="10"/>
      <c r="P5" s="4">
        <f t="shared" si="0"/>
        <v>3</v>
      </c>
      <c r="Q5" s="4">
        <f t="shared" si="2"/>
        <v>-100</v>
      </c>
      <c r="R5" s="4">
        <f t="shared" si="1"/>
        <v>3</v>
      </c>
      <c r="S5" s="4">
        <f>IF(R5&lt;$C$5+1,SUM($Q$3:Q5),-100)</f>
        <v>-100</v>
      </c>
      <c r="T5" s="4">
        <f t="shared" si="3"/>
        <v>3</v>
      </c>
      <c r="U5" s="4">
        <f t="shared" si="4"/>
        <v>0.5773502691896258</v>
      </c>
      <c r="V5" s="4">
        <f>IF(T5&lt;$C$5+1,SUM($U$3:U5),-100)</f>
        <v>-100</v>
      </c>
      <c r="W5" s="4">
        <f t="shared" si="5"/>
        <v>0.1111111111111111</v>
      </c>
      <c r="X5" s="4">
        <f>IF(T5&lt;$C$5+1,SUM($W$3:W5),-100)</f>
        <v>-100</v>
      </c>
    </row>
    <row r="6" spans="16:24" ht="12.75">
      <c r="P6" s="4">
        <f t="shared" si="0"/>
        <v>4</v>
      </c>
      <c r="Q6" s="4">
        <f t="shared" si="2"/>
        <v>-100</v>
      </c>
      <c r="R6" s="4">
        <f t="shared" si="1"/>
        <v>4</v>
      </c>
      <c r="S6" s="4">
        <f>IF(R6&lt;$C$5+1,SUM($Q$3:Q6),-100)</f>
        <v>-100</v>
      </c>
      <c r="T6" s="4">
        <f t="shared" si="3"/>
        <v>4</v>
      </c>
      <c r="U6" s="4">
        <f t="shared" si="4"/>
        <v>0.5</v>
      </c>
      <c r="V6" s="4">
        <f>IF(T6&lt;$C$5+1,SUM($U$3:U6),-100)</f>
        <v>-100</v>
      </c>
      <c r="W6" s="4">
        <f t="shared" si="5"/>
        <v>0.0625</v>
      </c>
      <c r="X6" s="4">
        <f>IF(T6&lt;$C$5+1,SUM($W$3:W6),-100)</f>
        <v>-100</v>
      </c>
    </row>
    <row r="7" spans="16:24" ht="12.75">
      <c r="P7" s="4">
        <f t="shared" si="0"/>
        <v>5</v>
      </c>
      <c r="Q7" s="4">
        <f t="shared" si="2"/>
        <v>-100</v>
      </c>
      <c r="R7" s="4">
        <f t="shared" si="1"/>
        <v>5</v>
      </c>
      <c r="S7" s="4">
        <f>IF(R7&lt;$C$5+1,SUM($Q$3:Q7),-100)</f>
        <v>-100</v>
      </c>
      <c r="T7" s="4">
        <f t="shared" si="3"/>
        <v>5</v>
      </c>
      <c r="U7" s="4">
        <f t="shared" si="4"/>
        <v>0.4472135954999579</v>
      </c>
      <c r="V7" s="4">
        <f>IF(T7&lt;$C$5+1,SUM($U$3:U7),-100)</f>
        <v>-100</v>
      </c>
      <c r="W7" s="4">
        <f t="shared" si="5"/>
        <v>0.04</v>
      </c>
      <c r="X7" s="4">
        <f>IF(T7&lt;$C$5+1,SUM($W$3:W7),-100)</f>
        <v>-100</v>
      </c>
    </row>
    <row r="8" spans="16:24" ht="12.75">
      <c r="P8" s="4">
        <f t="shared" si="0"/>
        <v>6</v>
      </c>
      <c r="Q8" s="4">
        <f t="shared" si="2"/>
        <v>-100</v>
      </c>
      <c r="R8" s="4">
        <f t="shared" si="1"/>
        <v>6</v>
      </c>
      <c r="S8" s="4">
        <f>IF(R8&lt;$C$5+1,SUM($Q$3:Q8),-100)</f>
        <v>-100</v>
      </c>
      <c r="T8" s="4">
        <f t="shared" si="3"/>
        <v>6</v>
      </c>
      <c r="U8" s="4">
        <f t="shared" si="4"/>
        <v>0.4082482904638631</v>
      </c>
      <c r="V8" s="4">
        <f>IF(T8&lt;$C$5+1,SUM($U$3:U8),-100)</f>
        <v>-100</v>
      </c>
      <c r="W8" s="4">
        <f t="shared" si="5"/>
        <v>0.027777777777777776</v>
      </c>
      <c r="X8" s="4">
        <f>IF(T8&lt;$C$5+1,SUM($W$3:W8),-100)</f>
        <v>-100</v>
      </c>
    </row>
    <row r="9" spans="16:24" ht="12.75">
      <c r="P9" s="4">
        <f t="shared" si="0"/>
        <v>7</v>
      </c>
      <c r="Q9" s="4">
        <f t="shared" si="2"/>
        <v>-100</v>
      </c>
      <c r="R9" s="4">
        <f t="shared" si="1"/>
        <v>7</v>
      </c>
      <c r="S9" s="4">
        <f>IF(R9&lt;$C$5+1,SUM($Q$3:Q9),-100)</f>
        <v>-100</v>
      </c>
      <c r="T9" s="4">
        <f t="shared" si="3"/>
        <v>7</v>
      </c>
      <c r="U9" s="4">
        <f t="shared" si="4"/>
        <v>0.3779644730092272</v>
      </c>
      <c r="V9" s="4">
        <f>IF(T9&lt;$C$5+1,SUM($U$3:U9),-100)</f>
        <v>-100</v>
      </c>
      <c r="W9" s="4">
        <f t="shared" si="5"/>
        <v>0.02040816326530612</v>
      </c>
      <c r="X9" s="4">
        <f>IF(T9&lt;$C$5+1,SUM($W$3:W9),-100)</f>
        <v>-100</v>
      </c>
    </row>
    <row r="10" spans="16:24" ht="12.75">
      <c r="P10" s="4">
        <f t="shared" si="0"/>
        <v>8</v>
      </c>
      <c r="Q10" s="4">
        <f t="shared" si="2"/>
        <v>-100</v>
      </c>
      <c r="R10" s="4">
        <f t="shared" si="1"/>
        <v>8</v>
      </c>
      <c r="S10" s="4">
        <f>IF(R10&lt;$C$5+1,SUM($Q$3:Q10),-100)</f>
        <v>-100</v>
      </c>
      <c r="T10" s="4">
        <f t="shared" si="3"/>
        <v>8</v>
      </c>
      <c r="U10" s="4">
        <f t="shared" si="4"/>
        <v>0.35355339059327373</v>
      </c>
      <c r="V10" s="4">
        <f>IF(T10&lt;$C$5+1,SUM($U$3:U10),-100)</f>
        <v>-100</v>
      </c>
      <c r="W10" s="4">
        <f t="shared" si="5"/>
        <v>0.015625</v>
      </c>
      <c r="X10" s="4">
        <f>IF(T10&lt;$C$5+1,SUM($W$3:W10),-100)</f>
        <v>-100</v>
      </c>
    </row>
    <row r="11" spans="16:24" ht="12.75">
      <c r="P11" s="4">
        <f t="shared" si="0"/>
        <v>9</v>
      </c>
      <c r="Q11" s="4">
        <f t="shared" si="2"/>
        <v>-100</v>
      </c>
      <c r="R11" s="4">
        <f t="shared" si="1"/>
        <v>9</v>
      </c>
      <c r="S11" s="4">
        <f>IF(R11&lt;$C$5+1,SUM($Q$3:Q11),-100)</f>
        <v>-100</v>
      </c>
      <c r="T11" s="4">
        <f t="shared" si="3"/>
        <v>9</v>
      </c>
      <c r="U11" s="4">
        <f t="shared" si="4"/>
        <v>0.3333333333333333</v>
      </c>
      <c r="V11" s="4">
        <f>IF(T11&lt;$C$5+1,SUM($U$3:U11),-100)</f>
        <v>-100</v>
      </c>
      <c r="W11" s="4">
        <f t="shared" si="5"/>
        <v>0.012345679012345678</v>
      </c>
      <c r="X11" s="4">
        <f>IF(T11&lt;$C$5+1,SUM($W$3:W11),-100)</f>
        <v>-100</v>
      </c>
    </row>
    <row r="12" spans="16:24" ht="12.75">
      <c r="P12" s="4">
        <f t="shared" si="0"/>
        <v>10</v>
      </c>
      <c r="Q12" s="4">
        <f t="shared" si="2"/>
        <v>-100</v>
      </c>
      <c r="R12" s="4">
        <f t="shared" si="1"/>
        <v>10</v>
      </c>
      <c r="S12" s="4">
        <f>IF(R12&lt;$C$5+1,SUM($Q$3:Q12),-100)</f>
        <v>-100</v>
      </c>
      <c r="T12" s="4">
        <f t="shared" si="3"/>
        <v>10</v>
      </c>
      <c r="U12" s="4">
        <f t="shared" si="4"/>
        <v>0.31622776601683794</v>
      </c>
      <c r="V12" s="4">
        <f>IF(T12&lt;$C$5+1,SUM($U$3:U12),-100)</f>
        <v>-100</v>
      </c>
      <c r="W12" s="4">
        <f t="shared" si="5"/>
        <v>0.01</v>
      </c>
      <c r="X12" s="4">
        <f>IF(T12&lt;$C$5+1,SUM($W$3:W12),-100)</f>
        <v>-100</v>
      </c>
    </row>
    <row r="13" spans="16:24" ht="12.75">
      <c r="P13" s="4">
        <f t="shared" si="0"/>
        <v>11</v>
      </c>
      <c r="Q13" s="4">
        <f t="shared" si="2"/>
        <v>-100</v>
      </c>
      <c r="R13" s="4">
        <f t="shared" si="1"/>
        <v>11</v>
      </c>
      <c r="S13" s="4">
        <f>IF(R13&lt;$C$5+1,SUM($Q$3:Q13),-100)</f>
        <v>-100</v>
      </c>
      <c r="T13" s="4">
        <f t="shared" si="3"/>
        <v>11</v>
      </c>
      <c r="U13" s="4">
        <f t="shared" si="4"/>
        <v>0.30151134457776363</v>
      </c>
      <c r="V13" s="4">
        <f>IF(T13&lt;$C$5+1,SUM($U$3:U13),-100)</f>
        <v>-100</v>
      </c>
      <c r="W13" s="4">
        <f t="shared" si="5"/>
        <v>0.008264462809917356</v>
      </c>
      <c r="X13" s="4">
        <f>IF(T13&lt;$C$5+1,SUM($W$3:W13),-100)</f>
        <v>-100</v>
      </c>
    </row>
    <row r="14" spans="16:24" ht="12.75">
      <c r="P14" s="4">
        <f t="shared" si="0"/>
        <v>12</v>
      </c>
      <c r="Q14" s="4">
        <f t="shared" si="2"/>
        <v>-100</v>
      </c>
      <c r="R14" s="4">
        <f t="shared" si="1"/>
        <v>12</v>
      </c>
      <c r="S14" s="4">
        <f>IF(R14&lt;$C$5+1,SUM($Q$3:Q14),-100)</f>
        <v>-100</v>
      </c>
      <c r="T14" s="4">
        <f t="shared" si="3"/>
        <v>12</v>
      </c>
      <c r="U14" s="4">
        <f t="shared" si="4"/>
        <v>0.2886751345948129</v>
      </c>
      <c r="V14" s="4">
        <f>IF(T14&lt;$C$5+1,SUM($U$3:U14),-100)</f>
        <v>-100</v>
      </c>
      <c r="W14" s="4">
        <f t="shared" si="5"/>
        <v>0.006944444444444444</v>
      </c>
      <c r="X14" s="4">
        <f>IF(T14&lt;$C$5+1,SUM($W$3:W14),-100)</f>
        <v>-100</v>
      </c>
    </row>
    <row r="15" spans="16:24" ht="12.75">
      <c r="P15" s="4">
        <f t="shared" si="0"/>
        <v>13</v>
      </c>
      <c r="Q15" s="4">
        <f t="shared" si="2"/>
        <v>-100</v>
      </c>
      <c r="R15" s="4">
        <f t="shared" si="1"/>
        <v>13</v>
      </c>
      <c r="S15" s="4">
        <f>IF(R15&lt;$C$5+1,SUM($Q$3:Q15),-100)</f>
        <v>-100</v>
      </c>
      <c r="T15" s="4">
        <f t="shared" si="3"/>
        <v>13</v>
      </c>
      <c r="U15" s="4">
        <f t="shared" si="4"/>
        <v>0.2773500981126146</v>
      </c>
      <c r="V15" s="4">
        <f>IF(T15&lt;$C$5+1,SUM($U$3:U15),-100)</f>
        <v>-100</v>
      </c>
      <c r="W15" s="4">
        <f t="shared" si="5"/>
        <v>0.005917159763313609</v>
      </c>
      <c r="X15" s="4">
        <f>IF(T15&lt;$C$5+1,SUM($W$3:W15),-100)</f>
        <v>-100</v>
      </c>
    </row>
    <row r="16" spans="2:24" ht="12.75">
      <c r="B16" s="1"/>
      <c r="D16" s="7"/>
      <c r="G16" s="7"/>
      <c r="I16" s="7"/>
      <c r="O16" s="8"/>
      <c r="P16" s="4">
        <f t="shared" si="0"/>
        <v>14</v>
      </c>
      <c r="Q16" s="4">
        <f t="shared" si="2"/>
        <v>-100</v>
      </c>
      <c r="R16" s="4">
        <f t="shared" si="1"/>
        <v>14</v>
      </c>
      <c r="S16" s="4">
        <f>IF(R16&lt;$C$5+1,SUM($Q$3:Q16),-100)</f>
        <v>-100</v>
      </c>
      <c r="T16" s="4">
        <f t="shared" si="3"/>
        <v>14</v>
      </c>
      <c r="U16" s="4">
        <f t="shared" si="4"/>
        <v>0.2672612419124244</v>
      </c>
      <c r="V16" s="4">
        <f>IF(T16&lt;$C$5+1,SUM($U$3:U16),-100)</f>
        <v>-100</v>
      </c>
      <c r="W16" s="4">
        <f t="shared" si="5"/>
        <v>0.00510204081632653</v>
      </c>
      <c r="X16" s="4">
        <f>IF(T16&lt;$C$5+1,SUM($W$3:W16),-100)</f>
        <v>-100</v>
      </c>
    </row>
    <row r="17" spans="16:24" ht="12.75">
      <c r="P17" s="4">
        <f t="shared" si="0"/>
        <v>15</v>
      </c>
      <c r="Q17" s="4">
        <f t="shared" si="2"/>
        <v>-100</v>
      </c>
      <c r="R17" s="4">
        <f t="shared" si="1"/>
        <v>15</v>
      </c>
      <c r="S17" s="4">
        <f>IF(R17&lt;$C$5+1,SUM($Q$3:Q17),-100)</f>
        <v>-100</v>
      </c>
      <c r="T17" s="4">
        <f t="shared" si="3"/>
        <v>15</v>
      </c>
      <c r="U17" s="4">
        <f t="shared" si="4"/>
        <v>0.2581988897471611</v>
      </c>
      <c r="V17" s="4">
        <f>IF(T17&lt;$C$5+1,SUM($U$3:U17),-100)</f>
        <v>-100</v>
      </c>
      <c r="W17" s="4">
        <f t="shared" si="5"/>
        <v>0.0044444444444444444</v>
      </c>
      <c r="X17" s="4">
        <f>IF(T17&lt;$C$5+1,SUM($W$3:W17),-100)</f>
        <v>-100</v>
      </c>
    </row>
    <row r="18" spans="16:24" ht="12.75">
      <c r="P18" s="4">
        <f t="shared" si="0"/>
        <v>16</v>
      </c>
      <c r="Q18" s="4">
        <f t="shared" si="2"/>
        <v>-100</v>
      </c>
      <c r="R18" s="4">
        <f t="shared" si="1"/>
        <v>16</v>
      </c>
      <c r="S18" s="4">
        <f>IF(R18&lt;$C$5+1,SUM($Q$3:Q18),-100)</f>
        <v>-100</v>
      </c>
      <c r="T18" s="4">
        <f t="shared" si="3"/>
        <v>16</v>
      </c>
      <c r="U18" s="4">
        <f t="shared" si="4"/>
        <v>0.25</v>
      </c>
      <c r="V18" s="4">
        <f>IF(T18&lt;$C$5+1,SUM($U$3:U18),-100)</f>
        <v>-100</v>
      </c>
      <c r="W18" s="4">
        <f t="shared" si="5"/>
        <v>0.00390625</v>
      </c>
      <c r="X18" s="4">
        <f>IF(T18&lt;$C$5+1,SUM($W$3:W18),-100)</f>
        <v>-100</v>
      </c>
    </row>
    <row r="19" spans="16:24" ht="12.75">
      <c r="P19" s="4">
        <f t="shared" si="0"/>
        <v>17</v>
      </c>
      <c r="Q19" s="4">
        <f t="shared" si="2"/>
        <v>-100</v>
      </c>
      <c r="R19" s="4">
        <f t="shared" si="1"/>
        <v>17</v>
      </c>
      <c r="S19" s="4">
        <f>IF(R19&lt;$C$5+1,SUM($Q$3:Q19),-100)</f>
        <v>-100</v>
      </c>
      <c r="T19" s="4">
        <f t="shared" si="3"/>
        <v>17</v>
      </c>
      <c r="U19" s="4">
        <f t="shared" si="4"/>
        <v>0.24253562503633297</v>
      </c>
      <c r="V19" s="4">
        <f>IF(T19&lt;$C$5+1,SUM($U$3:U19),-100)</f>
        <v>-100</v>
      </c>
      <c r="W19" s="4">
        <f t="shared" si="5"/>
        <v>0.0034602076124567475</v>
      </c>
      <c r="X19" s="4">
        <f>IF(T19&lt;$C$5+1,SUM($W$3:W19),-100)</f>
        <v>-100</v>
      </c>
    </row>
    <row r="20" spans="16:24" ht="12.75">
      <c r="P20" s="4">
        <f t="shared" si="0"/>
        <v>18</v>
      </c>
      <c r="Q20" s="4">
        <f t="shared" si="2"/>
        <v>-100</v>
      </c>
      <c r="R20" s="4">
        <f t="shared" si="1"/>
        <v>18</v>
      </c>
      <c r="S20" s="4">
        <f>IF(R20&lt;$C$5+1,SUM($Q$3:Q20),-100)</f>
        <v>-100</v>
      </c>
      <c r="T20" s="4">
        <f t="shared" si="3"/>
        <v>18</v>
      </c>
      <c r="U20" s="4">
        <f t="shared" si="4"/>
        <v>0.23570226039551587</v>
      </c>
      <c r="V20" s="4">
        <f>IF(T20&lt;$C$5+1,SUM($U$3:U20),-100)</f>
        <v>-100</v>
      </c>
      <c r="W20" s="4">
        <f t="shared" si="5"/>
        <v>0.0030864197530864196</v>
      </c>
      <c r="X20" s="4">
        <f>IF(T20&lt;$C$5+1,SUM($W$3:W20),-100)</f>
        <v>-100</v>
      </c>
    </row>
    <row r="21" spans="16:24" ht="12.75">
      <c r="P21" s="4">
        <f t="shared" si="0"/>
        <v>19</v>
      </c>
      <c r="Q21" s="4">
        <f t="shared" si="2"/>
        <v>-100</v>
      </c>
      <c r="R21" s="4">
        <f t="shared" si="1"/>
        <v>19</v>
      </c>
      <c r="S21" s="4">
        <f>IF(R21&lt;$C$5+1,SUM($Q$3:Q21),-100)</f>
        <v>-100</v>
      </c>
      <c r="T21" s="4">
        <f t="shared" si="3"/>
        <v>19</v>
      </c>
      <c r="U21" s="4">
        <f t="shared" si="4"/>
        <v>0.22941573387056174</v>
      </c>
      <c r="V21" s="4">
        <f>IF(T21&lt;$C$5+1,SUM($U$3:U21),-100)</f>
        <v>-100</v>
      </c>
      <c r="W21" s="4">
        <f t="shared" si="5"/>
        <v>0.002770083102493075</v>
      </c>
      <c r="X21" s="4">
        <f>IF(T21&lt;$C$5+1,SUM($W$3:W21),-100)</f>
        <v>-100</v>
      </c>
    </row>
    <row r="22" spans="16:24" ht="12.75">
      <c r="P22" s="4">
        <f t="shared" si="0"/>
        <v>20</v>
      </c>
      <c r="Q22" s="4">
        <f t="shared" si="2"/>
        <v>-100</v>
      </c>
      <c r="R22" s="4">
        <f t="shared" si="1"/>
        <v>20</v>
      </c>
      <c r="S22" s="4">
        <f>IF(R22&lt;$C$5+1,SUM($Q$3:Q22),-100)</f>
        <v>-100</v>
      </c>
      <c r="T22" s="4">
        <f t="shared" si="3"/>
        <v>20</v>
      </c>
      <c r="U22" s="4">
        <f t="shared" si="4"/>
        <v>0.22360679774997896</v>
      </c>
      <c r="V22" s="4">
        <f>IF(T22&lt;$C$5+1,SUM($U$3:U22),-100)</f>
        <v>-100</v>
      </c>
      <c r="W22" s="4">
        <f t="shared" si="5"/>
        <v>0.0025</v>
      </c>
      <c r="X22" s="4">
        <f>IF(T22&lt;$C$5+1,SUM($W$3:W22),-100)</f>
        <v>-100</v>
      </c>
    </row>
    <row r="23" spans="16:24" ht="12.75">
      <c r="P23" s="4">
        <f t="shared" si="0"/>
        <v>21</v>
      </c>
      <c r="Q23" s="4">
        <f t="shared" si="2"/>
        <v>-100</v>
      </c>
      <c r="R23" s="4">
        <f t="shared" si="1"/>
        <v>21</v>
      </c>
      <c r="S23" s="4">
        <f>IF(R23&lt;$C$5+1,SUM($Q$3:Q23),-100)</f>
        <v>-100</v>
      </c>
      <c r="T23" s="4">
        <f t="shared" si="3"/>
        <v>21</v>
      </c>
      <c r="U23" s="4">
        <f t="shared" si="4"/>
        <v>0.2182178902359924</v>
      </c>
      <c r="V23" s="4">
        <f>IF(T23&lt;$C$5+1,SUM($U$3:U23),-100)</f>
        <v>-100</v>
      </c>
      <c r="W23" s="4">
        <f t="shared" si="5"/>
        <v>0.0022675736961451248</v>
      </c>
      <c r="X23" s="4">
        <f>IF(T23&lt;$C$5+1,SUM($W$3:W23),-100)</f>
        <v>-100</v>
      </c>
    </row>
    <row r="24" spans="16:24" ht="12.75">
      <c r="P24" s="4">
        <f t="shared" si="0"/>
        <v>22</v>
      </c>
      <c r="Q24" s="4">
        <f t="shared" si="2"/>
        <v>-100</v>
      </c>
      <c r="R24" s="4">
        <f t="shared" si="1"/>
        <v>22</v>
      </c>
      <c r="S24" s="4">
        <f>IF(R24&lt;$C$5+1,SUM($Q$3:Q24),-100)</f>
        <v>-100</v>
      </c>
      <c r="T24" s="4">
        <f t="shared" si="3"/>
        <v>22</v>
      </c>
      <c r="U24" s="4">
        <f t="shared" si="4"/>
        <v>0.21320071635561041</v>
      </c>
      <c r="V24" s="4">
        <f>IF(T24&lt;$C$5+1,SUM($U$3:U24),-100)</f>
        <v>-100</v>
      </c>
      <c r="W24" s="4">
        <f t="shared" si="5"/>
        <v>0.002066115702479339</v>
      </c>
      <c r="X24" s="4">
        <f>IF(T24&lt;$C$5+1,SUM($W$3:W24),-100)</f>
        <v>-100</v>
      </c>
    </row>
    <row r="25" spans="16:24" ht="12.75">
      <c r="P25" s="4">
        <f t="shared" si="0"/>
        <v>23</v>
      </c>
      <c r="Q25" s="4">
        <f t="shared" si="2"/>
        <v>-100</v>
      </c>
      <c r="R25" s="4">
        <f t="shared" si="1"/>
        <v>23</v>
      </c>
      <c r="S25" s="4">
        <f>IF(R25&lt;$C$5+1,SUM($Q$3:Q25),-100)</f>
        <v>-100</v>
      </c>
      <c r="T25" s="4">
        <f t="shared" si="3"/>
        <v>23</v>
      </c>
      <c r="U25" s="4">
        <f t="shared" si="4"/>
        <v>0.20851441405707477</v>
      </c>
      <c r="V25" s="4">
        <f>IF(T25&lt;$C$5+1,SUM($U$3:U25),-100)</f>
        <v>-100</v>
      </c>
      <c r="W25" s="4">
        <f t="shared" si="5"/>
        <v>0.001890359168241966</v>
      </c>
      <c r="X25" s="4">
        <f>IF(T25&lt;$C$5+1,SUM($W$3:W25),-100)</f>
        <v>-100</v>
      </c>
    </row>
    <row r="26" spans="16:24" ht="12.75">
      <c r="P26" s="4">
        <f t="shared" si="0"/>
        <v>24</v>
      </c>
      <c r="Q26" s="4">
        <f t="shared" si="2"/>
        <v>-100</v>
      </c>
      <c r="R26" s="4">
        <f t="shared" si="1"/>
        <v>24</v>
      </c>
      <c r="S26" s="4">
        <f>IF(R26&lt;$C$5+1,SUM($Q$3:Q26),-100)</f>
        <v>-100</v>
      </c>
      <c r="T26" s="4">
        <f t="shared" si="3"/>
        <v>24</v>
      </c>
      <c r="U26" s="4">
        <f t="shared" si="4"/>
        <v>0.20412414523193154</v>
      </c>
      <c r="V26" s="4">
        <f>IF(T26&lt;$C$5+1,SUM($U$3:U26),-100)</f>
        <v>-100</v>
      </c>
      <c r="W26" s="4">
        <f t="shared" si="5"/>
        <v>0.001736111111111111</v>
      </c>
      <c r="X26" s="4">
        <f>IF(T26&lt;$C$5+1,SUM($W$3:W26),-100)</f>
        <v>-100</v>
      </c>
    </row>
    <row r="27" spans="16:24" ht="12.75">
      <c r="P27" s="4">
        <f t="shared" si="0"/>
        <v>25</v>
      </c>
      <c r="Q27" s="4">
        <f t="shared" si="2"/>
        <v>-100</v>
      </c>
      <c r="R27" s="4">
        <f t="shared" si="1"/>
        <v>25</v>
      </c>
      <c r="S27" s="4">
        <f>IF(R27&lt;$C$5+1,SUM($Q$3:Q27),-100)</f>
        <v>-100</v>
      </c>
      <c r="T27" s="4">
        <f t="shared" si="3"/>
        <v>25</v>
      </c>
      <c r="U27" s="4">
        <f t="shared" si="4"/>
        <v>0.2</v>
      </c>
      <c r="V27" s="4">
        <f>IF(T27&lt;$C$5+1,SUM($U$3:U27),-100)</f>
        <v>-100</v>
      </c>
      <c r="W27" s="4">
        <f t="shared" si="5"/>
        <v>0.0016</v>
      </c>
      <c r="X27" s="4">
        <f>IF(T27&lt;$C$5+1,SUM($W$3:W27),-100)</f>
        <v>-100</v>
      </c>
    </row>
    <row r="28" spans="16:24" ht="12.75">
      <c r="P28" s="4">
        <f t="shared" si="0"/>
        <v>26</v>
      </c>
      <c r="Q28" s="4">
        <f t="shared" si="2"/>
        <v>-100</v>
      </c>
      <c r="R28" s="4">
        <f t="shared" si="1"/>
        <v>26</v>
      </c>
      <c r="S28" s="4">
        <f>IF(R28&lt;$C$5+1,SUM($Q$3:Q28),-100)</f>
        <v>-100</v>
      </c>
      <c r="T28" s="4">
        <f t="shared" si="3"/>
        <v>26</v>
      </c>
      <c r="U28" s="4">
        <f t="shared" si="4"/>
        <v>0.19611613513818404</v>
      </c>
      <c r="V28" s="4">
        <f>IF(T28&lt;$C$5+1,SUM($U$3:U28),-100)</f>
        <v>-100</v>
      </c>
      <c r="W28" s="4">
        <f t="shared" si="5"/>
        <v>0.0014792899408284023</v>
      </c>
      <c r="X28" s="4">
        <f>IF(T28&lt;$C$5+1,SUM($W$3:W28),-100)</f>
        <v>-100</v>
      </c>
    </row>
    <row r="29" spans="16:24" ht="12.75">
      <c r="P29" s="4">
        <f t="shared" si="0"/>
        <v>27</v>
      </c>
      <c r="Q29" s="4">
        <f t="shared" si="2"/>
        <v>-100</v>
      </c>
      <c r="R29" s="4">
        <f t="shared" si="1"/>
        <v>27</v>
      </c>
      <c r="S29" s="4">
        <f>IF(R29&lt;$C$5+1,SUM($Q$3:Q29),-100)</f>
        <v>-100</v>
      </c>
      <c r="T29" s="4">
        <f t="shared" si="3"/>
        <v>27</v>
      </c>
      <c r="U29" s="4">
        <f t="shared" si="4"/>
        <v>0.19245008972987526</v>
      </c>
      <c r="V29" s="4">
        <f>IF(T29&lt;$C$5+1,SUM($U$3:U29),-100)</f>
        <v>-100</v>
      </c>
      <c r="W29" s="4">
        <f t="shared" si="5"/>
        <v>0.0013717421124828531</v>
      </c>
      <c r="X29" s="4">
        <f>IF(T29&lt;$C$5+1,SUM($W$3:W29),-100)</f>
        <v>-100</v>
      </c>
    </row>
    <row r="30" spans="16:24" ht="12.75">
      <c r="P30" s="4">
        <f t="shared" si="0"/>
        <v>28</v>
      </c>
      <c r="Q30" s="4">
        <f t="shared" si="2"/>
        <v>-100</v>
      </c>
      <c r="R30" s="4">
        <f t="shared" si="1"/>
        <v>28</v>
      </c>
      <c r="S30" s="4">
        <f>IF(R30&lt;$C$5+1,SUM($Q$3:Q30),-100)</f>
        <v>-100</v>
      </c>
      <c r="T30" s="4">
        <f t="shared" si="3"/>
        <v>28</v>
      </c>
      <c r="U30" s="4">
        <f t="shared" si="4"/>
        <v>0.1889822365046136</v>
      </c>
      <c r="V30" s="4">
        <f>IF(T30&lt;$C$5+1,SUM($U$3:U30),-100)</f>
        <v>-100</v>
      </c>
      <c r="W30" s="4">
        <f t="shared" si="5"/>
        <v>0.0012755102040816326</v>
      </c>
      <c r="X30" s="4">
        <f>IF(T30&lt;$C$5+1,SUM($W$3:W30),-100)</f>
        <v>-100</v>
      </c>
    </row>
    <row r="31" spans="16:24" ht="12.75">
      <c r="P31" s="4">
        <f t="shared" si="0"/>
        <v>29</v>
      </c>
      <c r="Q31" s="4">
        <f t="shared" si="2"/>
        <v>-100</v>
      </c>
      <c r="R31" s="4">
        <f t="shared" si="1"/>
        <v>29</v>
      </c>
      <c r="S31" s="4">
        <f>IF(R31&lt;$C$5+1,SUM($Q$3:Q31),-100)</f>
        <v>-100</v>
      </c>
      <c r="T31" s="4">
        <f t="shared" si="3"/>
        <v>29</v>
      </c>
      <c r="U31" s="4">
        <f t="shared" si="4"/>
        <v>0.18569533817705186</v>
      </c>
      <c r="V31" s="4">
        <f>IF(T31&lt;$C$5+1,SUM($U$3:U31),-100)</f>
        <v>-100</v>
      </c>
      <c r="W31" s="4">
        <f t="shared" si="5"/>
        <v>0.0011890606420927466</v>
      </c>
      <c r="X31" s="4">
        <f>IF(T31&lt;$C$5+1,SUM($W$3:W31),-100)</f>
        <v>-100</v>
      </c>
    </row>
    <row r="32" spans="16:24" ht="12.75">
      <c r="P32" s="4">
        <f t="shared" si="0"/>
        <v>30</v>
      </c>
      <c r="Q32" s="4">
        <f t="shared" si="2"/>
        <v>-100</v>
      </c>
      <c r="R32" s="4">
        <f t="shared" si="1"/>
        <v>30</v>
      </c>
      <c r="S32" s="4">
        <f>IF(R32&lt;$C$5+1,SUM($Q$3:Q32),-100)</f>
        <v>-100</v>
      </c>
      <c r="T32" s="4">
        <f t="shared" si="3"/>
        <v>30</v>
      </c>
      <c r="U32" s="4">
        <f t="shared" si="4"/>
        <v>0.18257418583505536</v>
      </c>
      <c r="V32" s="4">
        <f>IF(T32&lt;$C$5+1,SUM($U$3:U32),-100)</f>
        <v>-100</v>
      </c>
      <c r="W32" s="4">
        <f t="shared" si="5"/>
        <v>0.0011111111111111111</v>
      </c>
      <c r="X32" s="4">
        <f>IF(T32&lt;$C$5+1,SUM($W$3:W32),-100)</f>
        <v>-100</v>
      </c>
    </row>
    <row r="33" spans="16:24" ht="12.75">
      <c r="P33" s="4">
        <f t="shared" si="0"/>
        <v>31</v>
      </c>
      <c r="Q33" s="4">
        <f t="shared" si="2"/>
        <v>-100</v>
      </c>
      <c r="R33" s="4">
        <f t="shared" si="1"/>
        <v>31</v>
      </c>
      <c r="S33" s="4">
        <f>IF(R33&lt;$C$5+1,SUM($Q$3:Q33),-100)</f>
        <v>-100</v>
      </c>
      <c r="T33" s="4">
        <f t="shared" si="3"/>
        <v>31</v>
      </c>
      <c r="U33" s="4">
        <f t="shared" si="4"/>
        <v>0.1796053020267749</v>
      </c>
      <c r="V33" s="4">
        <f>IF(T33&lt;$C$5+1,SUM($U$3:U33),-100)</f>
        <v>-100</v>
      </c>
      <c r="W33" s="4">
        <f t="shared" si="5"/>
        <v>0.001040582726326743</v>
      </c>
      <c r="X33" s="4">
        <f>IF(T33&lt;$C$5+1,SUM($W$3:W33),-100)</f>
        <v>-100</v>
      </c>
    </row>
    <row r="34" spans="16:24" ht="12.75">
      <c r="P34" s="4">
        <f t="shared" si="0"/>
        <v>32</v>
      </c>
      <c r="Q34" s="4">
        <f t="shared" si="2"/>
        <v>-100</v>
      </c>
      <c r="R34" s="4">
        <f t="shared" si="1"/>
        <v>32</v>
      </c>
      <c r="S34" s="4">
        <f>IF(R34&lt;$C$5+1,SUM($Q$3:Q34),-100)</f>
        <v>-100</v>
      </c>
      <c r="T34" s="4">
        <f t="shared" si="3"/>
        <v>32</v>
      </c>
      <c r="U34" s="4">
        <f t="shared" si="4"/>
        <v>0.17677669529663687</v>
      </c>
      <c r="V34" s="4">
        <f>IF(T34&lt;$C$5+1,SUM($U$3:U34),-100)</f>
        <v>-100</v>
      </c>
      <c r="W34" s="4">
        <f t="shared" si="5"/>
        <v>0.0009765625</v>
      </c>
      <c r="X34" s="4">
        <f>IF(T34&lt;$C$5+1,SUM($W$3:W34),-100)</f>
        <v>-100</v>
      </c>
    </row>
    <row r="35" spans="16:24" ht="12.75">
      <c r="P35" s="4">
        <f t="shared" si="0"/>
        <v>33</v>
      </c>
      <c r="Q35" s="4">
        <f t="shared" si="2"/>
        <v>-100</v>
      </c>
      <c r="R35" s="4">
        <f t="shared" si="1"/>
        <v>33</v>
      </c>
      <c r="S35" s="4">
        <f>IF(R35&lt;$C$5+1,SUM($Q$3:Q35),-100)</f>
        <v>-100</v>
      </c>
      <c r="T35" s="4">
        <f t="shared" si="3"/>
        <v>33</v>
      </c>
      <c r="U35" s="4">
        <f t="shared" si="4"/>
        <v>0.17407765595569785</v>
      </c>
      <c r="V35" s="4">
        <f>IF(T35&lt;$C$5+1,SUM($U$3:U35),-100)</f>
        <v>-100</v>
      </c>
      <c r="W35" s="4">
        <f t="shared" si="5"/>
        <v>0.0009182736455463728</v>
      </c>
      <c r="X35" s="4">
        <f>IF(T35&lt;$C$5+1,SUM($W$3:W35),-100)</f>
        <v>-100</v>
      </c>
    </row>
    <row r="36" spans="16:24" ht="12.75">
      <c r="P36" s="4">
        <f t="shared" si="0"/>
        <v>34</v>
      </c>
      <c r="Q36" s="4">
        <f t="shared" si="2"/>
        <v>-100</v>
      </c>
      <c r="R36" s="4">
        <f t="shared" si="1"/>
        <v>34</v>
      </c>
      <c r="S36" s="4">
        <f>IF(R36&lt;$C$5+1,SUM($Q$3:Q36),-100)</f>
        <v>-100</v>
      </c>
      <c r="T36" s="4">
        <f t="shared" si="3"/>
        <v>34</v>
      </c>
      <c r="U36" s="4">
        <f t="shared" si="4"/>
        <v>0.17149858514250882</v>
      </c>
      <c r="V36" s="4">
        <f>IF(T36&lt;$C$5+1,SUM($U$3:U36),-100)</f>
        <v>-100</v>
      </c>
      <c r="W36" s="4">
        <f t="shared" si="5"/>
        <v>0.0008650519031141869</v>
      </c>
      <c r="X36" s="4">
        <f>IF(T36&lt;$C$5+1,SUM($W$3:W36),-100)</f>
        <v>-100</v>
      </c>
    </row>
    <row r="37" spans="16:24" ht="12.75">
      <c r="P37" s="4">
        <f t="shared" si="0"/>
        <v>35</v>
      </c>
      <c r="Q37" s="4">
        <f t="shared" si="2"/>
        <v>-100</v>
      </c>
      <c r="R37" s="4">
        <f t="shared" si="1"/>
        <v>35</v>
      </c>
      <c r="S37" s="4">
        <f>IF(R37&lt;$C$5+1,SUM($Q$3:Q37),-100)</f>
        <v>-100</v>
      </c>
      <c r="T37" s="4">
        <f t="shared" si="3"/>
        <v>35</v>
      </c>
      <c r="U37" s="4">
        <f t="shared" si="4"/>
        <v>0.1690308509457033</v>
      </c>
      <c r="V37" s="4">
        <f>IF(T37&lt;$C$5+1,SUM($U$3:U37),-100)</f>
        <v>-100</v>
      </c>
      <c r="W37" s="4">
        <f t="shared" si="5"/>
        <v>0.0008163265306122449</v>
      </c>
      <c r="X37" s="4">
        <f>IF(T37&lt;$C$5+1,SUM($W$3:W37),-100)</f>
        <v>-100</v>
      </c>
    </row>
    <row r="38" spans="16:24" ht="12.75">
      <c r="P38" s="4">
        <f t="shared" si="0"/>
        <v>36</v>
      </c>
      <c r="Q38" s="4">
        <f t="shared" si="2"/>
        <v>-100</v>
      </c>
      <c r="R38" s="4">
        <f t="shared" si="1"/>
        <v>36</v>
      </c>
      <c r="S38" s="4">
        <f>IF(R38&lt;$C$5+1,SUM($Q$3:Q38),-100)</f>
        <v>-100</v>
      </c>
      <c r="T38" s="4">
        <f t="shared" si="3"/>
        <v>36</v>
      </c>
      <c r="U38" s="4">
        <f t="shared" si="4"/>
        <v>0.16666666666666666</v>
      </c>
      <c r="V38" s="4">
        <f>IF(T38&lt;$C$5+1,SUM($U$3:U38),-100)</f>
        <v>-100</v>
      </c>
      <c r="W38" s="4">
        <f t="shared" si="5"/>
        <v>0.0007716049382716049</v>
      </c>
      <c r="X38" s="4">
        <f>IF(T38&lt;$C$5+1,SUM($W$3:W38),-100)</f>
        <v>-100</v>
      </c>
    </row>
    <row r="39" spans="3:24" ht="12.75">
      <c r="C39" s="6"/>
      <c r="D39" s="7" t="str">
        <f>IF($C$39&gt;0,$C$39," ")</f>
        <v> </v>
      </c>
      <c r="F39" s="7" t="str">
        <f>IF($C$39&gt;0,1/$C$39," ")</f>
        <v> </v>
      </c>
      <c r="P39" s="4">
        <f t="shared" si="0"/>
        <v>37</v>
      </c>
      <c r="Q39" s="4">
        <f t="shared" si="2"/>
        <v>-100</v>
      </c>
      <c r="R39" s="4">
        <f t="shared" si="1"/>
        <v>37</v>
      </c>
      <c r="S39" s="4">
        <f>IF(R39&lt;$C$5+1,SUM($Q$3:Q39),-100)</f>
        <v>-100</v>
      </c>
      <c r="T39" s="4">
        <f t="shared" si="3"/>
        <v>37</v>
      </c>
      <c r="U39" s="4">
        <f t="shared" si="4"/>
        <v>0.1643989873053573</v>
      </c>
      <c r="V39" s="4">
        <f>IF(T39&lt;$C$5+1,SUM($U$3:U39),-100)</f>
        <v>-100</v>
      </c>
      <c r="W39" s="4">
        <f t="shared" si="5"/>
        <v>0.0007304601899196494</v>
      </c>
      <c r="X39" s="4">
        <f>IF(T39&lt;$C$5+1,SUM($W$3:W39),-100)</f>
        <v>-100</v>
      </c>
    </row>
    <row r="40" spans="16:24" ht="12.75">
      <c r="P40" s="4">
        <f t="shared" si="0"/>
        <v>38</v>
      </c>
      <c r="Q40" s="4">
        <f t="shared" si="2"/>
        <v>-100</v>
      </c>
      <c r="R40" s="4">
        <f t="shared" si="1"/>
        <v>38</v>
      </c>
      <c r="S40" s="4">
        <f>IF(R40&lt;$C$5+1,SUM($Q$3:Q40),-100)</f>
        <v>-100</v>
      </c>
      <c r="T40" s="4">
        <f t="shared" si="3"/>
        <v>38</v>
      </c>
      <c r="U40" s="4">
        <f t="shared" si="4"/>
        <v>0.16222142113076254</v>
      </c>
      <c r="V40" s="4">
        <f>IF(T40&lt;$C$5+1,SUM($U$3:U40),-100)</f>
        <v>-100</v>
      </c>
      <c r="W40" s="4">
        <f t="shared" si="5"/>
        <v>0.0006925207756232687</v>
      </c>
      <c r="X40" s="4">
        <f>IF(T40&lt;$C$5+1,SUM($W$3:W40),-100)</f>
        <v>-100</v>
      </c>
    </row>
    <row r="41" spans="16:24" ht="12.75">
      <c r="P41" s="4">
        <f t="shared" si="0"/>
        <v>39</v>
      </c>
      <c r="Q41" s="4">
        <f t="shared" si="2"/>
        <v>-100</v>
      </c>
      <c r="R41" s="4">
        <f t="shared" si="1"/>
        <v>39</v>
      </c>
      <c r="S41" s="4">
        <f>IF(R41&lt;$C$5+1,SUM($Q$3:Q41),-100)</f>
        <v>-100</v>
      </c>
      <c r="T41" s="4">
        <f t="shared" si="3"/>
        <v>39</v>
      </c>
      <c r="U41" s="4">
        <f t="shared" si="4"/>
        <v>0.16012815380508713</v>
      </c>
      <c r="V41" s="4">
        <f>IF(T41&lt;$C$5+1,SUM($U$3:U41),-100)</f>
        <v>-100</v>
      </c>
      <c r="W41" s="4">
        <f t="shared" si="5"/>
        <v>0.0006574621959237344</v>
      </c>
      <c r="X41" s="4">
        <f>IF(T41&lt;$C$5+1,SUM($W$3:W41),-100)</f>
        <v>-100</v>
      </c>
    </row>
    <row r="42" spans="16:24" ht="12.75">
      <c r="P42" s="4">
        <f t="shared" si="0"/>
        <v>40</v>
      </c>
      <c r="Q42" s="4">
        <f t="shared" si="2"/>
        <v>-100</v>
      </c>
      <c r="R42" s="4">
        <f t="shared" si="1"/>
        <v>40</v>
      </c>
      <c r="S42" s="4">
        <f>IF(R42&lt;$C$5+1,SUM($Q$3:Q42),-100)</f>
        <v>-100</v>
      </c>
      <c r="T42" s="4">
        <f t="shared" si="3"/>
        <v>40</v>
      </c>
      <c r="U42" s="4">
        <f t="shared" si="4"/>
        <v>0.15811388300841897</v>
      </c>
      <c r="V42" s="4">
        <f>IF(T42&lt;$C$5+1,SUM($U$3:U42),-100)</f>
        <v>-100</v>
      </c>
      <c r="W42" s="4">
        <f t="shared" si="5"/>
        <v>0.000625</v>
      </c>
      <c r="X42" s="4">
        <f>IF(T42&lt;$C$5+1,SUM($W$3:W42),-100)</f>
        <v>-100</v>
      </c>
    </row>
    <row r="43" spans="16:24" ht="12.75">
      <c r="P43" s="4">
        <f t="shared" si="0"/>
        <v>41</v>
      </c>
      <c r="Q43" s="4">
        <f t="shared" si="2"/>
        <v>-100</v>
      </c>
      <c r="R43" s="4">
        <f t="shared" si="1"/>
        <v>41</v>
      </c>
      <c r="S43" s="4">
        <f>IF(R43&lt;$C$5+1,SUM($Q$3:Q43),-100)</f>
        <v>-100</v>
      </c>
      <c r="T43" s="4">
        <f t="shared" si="3"/>
        <v>41</v>
      </c>
      <c r="U43" s="4">
        <f t="shared" si="4"/>
        <v>0.15617376188860607</v>
      </c>
      <c r="V43" s="4">
        <f>IF(T43&lt;$C$5+1,SUM($U$3:U43),-100)</f>
        <v>-100</v>
      </c>
      <c r="W43" s="4">
        <f t="shared" si="5"/>
        <v>0.000594883997620464</v>
      </c>
      <c r="X43" s="4">
        <f>IF(T43&lt;$C$5+1,SUM($W$3:W43),-100)</f>
        <v>-100</v>
      </c>
    </row>
    <row r="44" spans="16:24" ht="12.75">
      <c r="P44" s="4">
        <f t="shared" si="0"/>
        <v>42</v>
      </c>
      <c r="Q44" s="4">
        <f t="shared" si="2"/>
        <v>-100</v>
      </c>
      <c r="R44" s="4">
        <f t="shared" si="1"/>
        <v>42</v>
      </c>
      <c r="S44" s="4">
        <f>IF(R44&lt;$C$5+1,SUM($Q$3:Q44),-100)</f>
        <v>-100</v>
      </c>
      <c r="T44" s="4">
        <f t="shared" si="3"/>
        <v>42</v>
      </c>
      <c r="U44" s="4">
        <f t="shared" si="4"/>
        <v>0.1543033499620919</v>
      </c>
      <c r="V44" s="4">
        <f>IF(T44&lt;$C$5+1,SUM($U$3:U44),-100)</f>
        <v>-100</v>
      </c>
      <c r="W44" s="4">
        <f t="shared" si="5"/>
        <v>0.0005668934240362812</v>
      </c>
      <c r="X44" s="4">
        <f>IF(T44&lt;$C$5+1,SUM($W$3:W44),-100)</f>
        <v>-100</v>
      </c>
    </row>
    <row r="45" spans="16:24" ht="12.75">
      <c r="P45" s="4">
        <f t="shared" si="0"/>
        <v>43</v>
      </c>
      <c r="Q45" s="4">
        <f t="shared" si="2"/>
        <v>-100</v>
      </c>
      <c r="R45" s="4">
        <f t="shared" si="1"/>
        <v>43</v>
      </c>
      <c r="S45" s="4">
        <f>IF(R45&lt;$C$5+1,SUM($Q$3:Q45),-100)</f>
        <v>-100</v>
      </c>
      <c r="T45" s="4">
        <f t="shared" si="3"/>
        <v>43</v>
      </c>
      <c r="U45" s="4">
        <f t="shared" si="4"/>
        <v>0.15249857033260467</v>
      </c>
      <c r="V45" s="4">
        <f>IF(T45&lt;$C$5+1,SUM($U$3:U45),-100)</f>
        <v>-100</v>
      </c>
      <c r="W45" s="4">
        <f t="shared" si="5"/>
        <v>0.0005408328826392645</v>
      </c>
      <c r="X45" s="4">
        <f>IF(T45&lt;$C$5+1,SUM($W$3:W45),-100)</f>
        <v>-100</v>
      </c>
    </row>
    <row r="46" spans="16:24" ht="12.75">
      <c r="P46" s="4">
        <f t="shared" si="0"/>
        <v>44</v>
      </c>
      <c r="Q46" s="4">
        <f t="shared" si="2"/>
        <v>-100</v>
      </c>
      <c r="R46" s="4">
        <f t="shared" si="1"/>
        <v>44</v>
      </c>
      <c r="S46" s="4">
        <f>IF(R46&lt;$C$5+1,SUM($Q$3:Q46),-100)</f>
        <v>-100</v>
      </c>
      <c r="T46" s="4">
        <f t="shared" si="3"/>
        <v>44</v>
      </c>
      <c r="U46" s="4">
        <f t="shared" si="4"/>
        <v>0.15075567228888181</v>
      </c>
      <c r="V46" s="4">
        <f>IF(T46&lt;$C$5+1,SUM($U$3:U46),-100)</f>
        <v>-100</v>
      </c>
      <c r="W46" s="4">
        <f t="shared" si="5"/>
        <v>0.0005165289256198347</v>
      </c>
      <c r="X46" s="4">
        <f>IF(T46&lt;$C$5+1,SUM($W$3:W46),-100)</f>
        <v>-100</v>
      </c>
    </row>
    <row r="47" spans="16:24" ht="12.75">
      <c r="P47" s="4">
        <f t="shared" si="0"/>
        <v>45</v>
      </c>
      <c r="Q47" s="4">
        <f t="shared" si="2"/>
        <v>-100</v>
      </c>
      <c r="R47" s="4">
        <f t="shared" si="1"/>
        <v>45</v>
      </c>
      <c r="S47" s="4">
        <f>IF(R47&lt;$C$5+1,SUM($Q$3:Q47),-100)</f>
        <v>-100</v>
      </c>
      <c r="T47" s="4">
        <f t="shared" si="3"/>
        <v>45</v>
      </c>
      <c r="U47" s="4">
        <f t="shared" si="4"/>
        <v>0.14907119849998599</v>
      </c>
      <c r="V47" s="4">
        <f>IF(T47&lt;$C$5+1,SUM($U$3:U47),-100)</f>
        <v>-100</v>
      </c>
      <c r="W47" s="4">
        <f t="shared" si="5"/>
        <v>0.0004938271604938272</v>
      </c>
      <c r="X47" s="4">
        <f>IF(T47&lt;$C$5+1,SUM($W$3:W47),-100)</f>
        <v>-100</v>
      </c>
    </row>
    <row r="48" spans="16:24" ht="12.75">
      <c r="P48" s="4">
        <f t="shared" si="0"/>
        <v>46</v>
      </c>
      <c r="Q48" s="4">
        <f t="shared" si="2"/>
        <v>-100</v>
      </c>
      <c r="R48" s="4">
        <f t="shared" si="1"/>
        <v>46</v>
      </c>
      <c r="S48" s="4">
        <f>IF(R48&lt;$C$5+1,SUM($Q$3:Q48),-100)</f>
        <v>-100</v>
      </c>
      <c r="T48" s="4">
        <f t="shared" si="3"/>
        <v>46</v>
      </c>
      <c r="U48" s="4">
        <f t="shared" si="4"/>
        <v>0.14744195615489714</v>
      </c>
      <c r="V48" s="4">
        <f>IF(T48&lt;$C$5+1,SUM($U$3:U48),-100)</f>
        <v>-100</v>
      </c>
      <c r="W48" s="4">
        <f t="shared" si="5"/>
        <v>0.0004725897920604915</v>
      </c>
      <c r="X48" s="4">
        <f>IF(T48&lt;$C$5+1,SUM($W$3:W48),-100)</f>
        <v>-100</v>
      </c>
    </row>
    <row r="49" spans="16:24" ht="12.75">
      <c r="P49" s="4">
        <f t="shared" si="0"/>
        <v>47</v>
      </c>
      <c r="Q49" s="4">
        <f t="shared" si="2"/>
        <v>-100</v>
      </c>
      <c r="R49" s="4">
        <f t="shared" si="1"/>
        <v>47</v>
      </c>
      <c r="S49" s="4">
        <f>IF(R49&lt;$C$5+1,SUM($Q$3:Q49),-100)</f>
        <v>-100</v>
      </c>
      <c r="T49" s="4">
        <f t="shared" si="3"/>
        <v>47</v>
      </c>
      <c r="U49" s="4">
        <f t="shared" si="4"/>
        <v>0.14586499149789456</v>
      </c>
      <c r="V49" s="4">
        <f>IF(T49&lt;$C$5+1,SUM($U$3:U49),-100)</f>
        <v>-100</v>
      </c>
      <c r="W49" s="4">
        <f t="shared" si="5"/>
        <v>0.0004526935264825713</v>
      </c>
      <c r="X49" s="4">
        <f>IF(T49&lt;$C$5+1,SUM($W$3:W49),-100)</f>
        <v>-100</v>
      </c>
    </row>
    <row r="50" spans="16:24" ht="12.75">
      <c r="P50" s="4">
        <f t="shared" si="0"/>
        <v>48</v>
      </c>
      <c r="Q50" s="4">
        <f t="shared" si="2"/>
        <v>-100</v>
      </c>
      <c r="R50" s="4">
        <f t="shared" si="1"/>
        <v>48</v>
      </c>
      <c r="S50" s="4">
        <f>IF(R50&lt;$C$5+1,SUM($Q$3:Q50),-100)</f>
        <v>-100</v>
      </c>
      <c r="T50" s="4">
        <f t="shared" si="3"/>
        <v>48</v>
      </c>
      <c r="U50" s="4">
        <f t="shared" si="4"/>
        <v>0.14433756729740646</v>
      </c>
      <c r="V50" s="4">
        <f>IF(T50&lt;$C$5+1,SUM($U$3:U50),-100)</f>
        <v>-100</v>
      </c>
      <c r="W50" s="4">
        <f t="shared" si="5"/>
        <v>0.00043402777777777775</v>
      </c>
      <c r="X50" s="4">
        <f>IF(T50&lt;$C$5+1,SUM($W$3:W50),-100)</f>
        <v>-100</v>
      </c>
    </row>
    <row r="51" spans="16:24" ht="12.75">
      <c r="P51" s="4">
        <f t="shared" si="0"/>
        <v>49</v>
      </c>
      <c r="Q51" s="4">
        <f t="shared" si="2"/>
        <v>-100</v>
      </c>
      <c r="R51" s="4">
        <f t="shared" si="1"/>
        <v>49</v>
      </c>
      <c r="S51" s="4">
        <f>IF(R51&lt;$C$5+1,SUM($Q$3:Q51),-100)</f>
        <v>-100</v>
      </c>
      <c r="T51" s="4">
        <f t="shared" si="3"/>
        <v>49</v>
      </c>
      <c r="U51" s="4">
        <f t="shared" si="4"/>
        <v>0.14285714285714285</v>
      </c>
      <c r="V51" s="4">
        <f>IF(T51&lt;$C$5+1,SUM($U$3:U51),-100)</f>
        <v>-100</v>
      </c>
      <c r="W51" s="4">
        <f t="shared" si="5"/>
        <v>0.00041649312786339027</v>
      </c>
      <c r="X51" s="4">
        <f>IF(T51&lt;$C$5+1,SUM($W$3:W51),-100)</f>
        <v>-100</v>
      </c>
    </row>
    <row r="52" spans="16:24" ht="12.75">
      <c r="P52" s="4">
        <f t="shared" si="0"/>
        <v>50</v>
      </c>
      <c r="Q52" s="4">
        <f t="shared" si="2"/>
        <v>-100</v>
      </c>
      <c r="R52" s="4">
        <f t="shared" si="1"/>
        <v>50</v>
      </c>
      <c r="S52" s="4">
        <f>IF(R52&lt;$C$5+1,SUM($Q$3:Q52),-100)</f>
        <v>-100</v>
      </c>
      <c r="T52" s="4">
        <f t="shared" si="3"/>
        <v>50</v>
      </c>
      <c r="U52" s="4">
        <f t="shared" si="4"/>
        <v>0.1414213562373095</v>
      </c>
      <c r="V52" s="4">
        <f>IF(T52&lt;$C$5+1,SUM($U$3:U52),-100)</f>
        <v>-100</v>
      </c>
      <c r="W52" s="4">
        <f t="shared" si="5"/>
        <v>0.0004</v>
      </c>
      <c r="X52" s="4">
        <f>IF(T52&lt;$C$5+1,SUM($W$3:W52),-100)</f>
        <v>-100</v>
      </c>
    </row>
    <row r="53" spans="16:24" ht="12.75">
      <c r="P53" s="4">
        <f t="shared" si="0"/>
        <v>51</v>
      </c>
      <c r="Q53" s="4">
        <f t="shared" si="2"/>
        <v>-100</v>
      </c>
      <c r="R53" s="4">
        <f t="shared" si="1"/>
        <v>51</v>
      </c>
      <c r="S53" s="4">
        <f>IF(R53&lt;$C$5+1,SUM($Q$3:Q53),-100)</f>
        <v>-100</v>
      </c>
      <c r="T53" s="4">
        <f t="shared" si="3"/>
        <v>51</v>
      </c>
      <c r="U53" s="4">
        <f t="shared" si="4"/>
        <v>0.14002800840280097</v>
      </c>
      <c r="V53" s="4">
        <f>IF(T53&lt;$C$5+1,SUM($U$3:U53),-100)</f>
        <v>-100</v>
      </c>
      <c r="W53" s="4">
        <f t="shared" si="5"/>
        <v>0.00038446751249519417</v>
      </c>
      <c r="X53" s="4">
        <f>IF(T53&lt;$C$5+1,SUM($W$3:W53),-100)</f>
        <v>-100</v>
      </c>
    </row>
    <row r="54" spans="16:24" ht="12.75">
      <c r="P54" s="4">
        <f t="shared" si="0"/>
        <v>52</v>
      </c>
      <c r="Q54" s="4">
        <f t="shared" si="2"/>
        <v>-100</v>
      </c>
      <c r="R54" s="4">
        <f t="shared" si="1"/>
        <v>52</v>
      </c>
      <c r="S54" s="4">
        <f>IF(R54&lt;$C$5+1,SUM($Q$3:Q54),-100)</f>
        <v>-100</v>
      </c>
      <c r="T54" s="4">
        <f t="shared" si="3"/>
        <v>52</v>
      </c>
      <c r="U54" s="4">
        <f t="shared" si="4"/>
        <v>0.1386750490563073</v>
      </c>
      <c r="V54" s="4">
        <f>IF(T54&lt;$C$5+1,SUM($U$3:U54),-100)</f>
        <v>-100</v>
      </c>
      <c r="W54" s="4">
        <f t="shared" si="5"/>
        <v>0.0003698224852071006</v>
      </c>
      <c r="X54" s="4">
        <f>IF(T54&lt;$C$5+1,SUM($W$3:W54),-100)</f>
        <v>-100</v>
      </c>
    </row>
    <row r="55" spans="16:24" ht="12.75">
      <c r="P55" s="4">
        <f t="shared" si="0"/>
        <v>53</v>
      </c>
      <c r="Q55" s="4">
        <f t="shared" si="2"/>
        <v>-100</v>
      </c>
      <c r="R55" s="4">
        <f t="shared" si="1"/>
        <v>53</v>
      </c>
      <c r="S55" s="4">
        <f>IF(R55&lt;$C$5+1,SUM($Q$3:Q55),-100)</f>
        <v>-100</v>
      </c>
      <c r="T55" s="4">
        <f t="shared" si="3"/>
        <v>53</v>
      </c>
      <c r="U55" s="4">
        <f t="shared" si="4"/>
        <v>0.13736056394868904</v>
      </c>
      <c r="V55" s="4">
        <f>IF(T55&lt;$C$5+1,SUM($U$3:U55),-100)</f>
        <v>-100</v>
      </c>
      <c r="W55" s="4">
        <f t="shared" si="5"/>
        <v>0.000355998576005696</v>
      </c>
      <c r="X55" s="4">
        <f>IF(T55&lt;$C$5+1,SUM($W$3:W55),-100)</f>
        <v>-100</v>
      </c>
    </row>
    <row r="56" spans="16:24" ht="12.75">
      <c r="P56" s="4">
        <f t="shared" si="0"/>
        <v>54</v>
      </c>
      <c r="Q56" s="4">
        <f t="shared" si="2"/>
        <v>-100</v>
      </c>
      <c r="R56" s="4">
        <f t="shared" si="1"/>
        <v>54</v>
      </c>
      <c r="S56" s="4">
        <f>IF(R56&lt;$C$5+1,SUM($Q$3:Q56),-100)</f>
        <v>-100</v>
      </c>
      <c r="T56" s="4">
        <f t="shared" si="3"/>
        <v>54</v>
      </c>
      <c r="U56" s="4">
        <f t="shared" si="4"/>
        <v>0.13608276348795434</v>
      </c>
      <c r="V56" s="4">
        <f>IF(T56&lt;$C$5+1,SUM($U$3:U56),-100)</f>
        <v>-100</v>
      </c>
      <c r="W56" s="4">
        <f t="shared" si="5"/>
        <v>0.0003429355281207133</v>
      </c>
      <c r="X56" s="4">
        <f>IF(T56&lt;$C$5+1,SUM($W$3:W56),-100)</f>
        <v>-100</v>
      </c>
    </row>
    <row r="57" spans="16:24" ht="12.75">
      <c r="P57" s="4">
        <f t="shared" si="0"/>
        <v>55</v>
      </c>
      <c r="Q57" s="4">
        <f t="shared" si="2"/>
        <v>-100</v>
      </c>
      <c r="R57" s="4">
        <f t="shared" si="1"/>
        <v>55</v>
      </c>
      <c r="S57" s="4">
        <f>IF(R57&lt;$C$5+1,SUM($Q$3:Q57),-100)</f>
        <v>-100</v>
      </c>
      <c r="T57" s="4">
        <f t="shared" si="3"/>
        <v>55</v>
      </c>
      <c r="U57" s="4">
        <f t="shared" si="4"/>
        <v>0.13483997249264842</v>
      </c>
      <c r="V57" s="4">
        <f>IF(T57&lt;$C$5+1,SUM($U$3:U57),-100)</f>
        <v>-100</v>
      </c>
      <c r="W57" s="4">
        <f t="shared" si="5"/>
        <v>0.00033057851239669424</v>
      </c>
      <c r="X57" s="4">
        <f>IF(T57&lt;$C$5+1,SUM($W$3:W57),-100)</f>
        <v>-100</v>
      </c>
    </row>
    <row r="58" spans="16:24" ht="12.75">
      <c r="P58" s="4">
        <f t="shared" si="0"/>
        <v>56</v>
      </c>
      <c r="Q58" s="4">
        <f t="shared" si="2"/>
        <v>-100</v>
      </c>
      <c r="R58" s="4">
        <f t="shared" si="1"/>
        <v>56</v>
      </c>
      <c r="S58" s="4">
        <f>IF(R58&lt;$C$5+1,SUM($Q$3:Q58),-100)</f>
        <v>-100</v>
      </c>
      <c r="T58" s="4">
        <f t="shared" si="3"/>
        <v>56</v>
      </c>
      <c r="U58" s="4">
        <f t="shared" si="4"/>
        <v>0.1336306209562122</v>
      </c>
      <c r="V58" s="4">
        <f>IF(T58&lt;$C$5+1,SUM($U$3:U58),-100)</f>
        <v>-100</v>
      </c>
      <c r="W58" s="4">
        <f t="shared" si="5"/>
        <v>0.00031887755102040814</v>
      </c>
      <c r="X58" s="4">
        <f>IF(T58&lt;$C$5+1,SUM($W$3:W58),-100)</f>
        <v>-100</v>
      </c>
    </row>
    <row r="59" spans="16:24" ht="12.75">
      <c r="P59" s="4">
        <f t="shared" si="0"/>
        <v>57</v>
      </c>
      <c r="Q59" s="4">
        <f t="shared" si="2"/>
        <v>-100</v>
      </c>
      <c r="R59" s="4">
        <f t="shared" si="1"/>
        <v>57</v>
      </c>
      <c r="S59" s="4">
        <f>IF(R59&lt;$C$5+1,SUM($Q$3:Q59),-100)</f>
        <v>-100</v>
      </c>
      <c r="T59" s="4">
        <f t="shared" si="3"/>
        <v>57</v>
      </c>
      <c r="U59" s="4">
        <f t="shared" si="4"/>
        <v>0.13245323570650439</v>
      </c>
      <c r="V59" s="4">
        <f>IF(T59&lt;$C$5+1,SUM($U$3:U59),-100)</f>
        <v>-100</v>
      </c>
      <c r="W59" s="4">
        <f t="shared" si="5"/>
        <v>0.0003077870113881194</v>
      </c>
      <c r="X59" s="4">
        <f>IF(T59&lt;$C$5+1,SUM($W$3:W59),-100)</f>
        <v>-100</v>
      </c>
    </row>
    <row r="60" spans="16:24" ht="12.75">
      <c r="P60" s="4">
        <f t="shared" si="0"/>
        <v>58</v>
      </c>
      <c r="Q60" s="4">
        <f t="shared" si="2"/>
        <v>-100</v>
      </c>
      <c r="R60" s="4">
        <f t="shared" si="1"/>
        <v>58</v>
      </c>
      <c r="S60" s="4">
        <f>IF(R60&lt;$C$5+1,SUM($Q$3:Q60),-100)</f>
        <v>-100</v>
      </c>
      <c r="T60" s="4">
        <f t="shared" si="3"/>
        <v>58</v>
      </c>
      <c r="U60" s="4">
        <f t="shared" si="4"/>
        <v>0.13130643285972254</v>
      </c>
      <c r="V60" s="4">
        <f>IF(T60&lt;$C$5+1,SUM($U$3:U60),-100)</f>
        <v>-100</v>
      </c>
      <c r="W60" s="4">
        <f t="shared" si="5"/>
        <v>0.00029726516052318666</v>
      </c>
      <c r="X60" s="4">
        <f>IF(T60&lt;$C$5+1,SUM($W$3:W60),-100)</f>
        <v>-100</v>
      </c>
    </row>
    <row r="61" spans="2:24" ht="12.75">
      <c r="B61" s="1"/>
      <c r="D61" s="7"/>
      <c r="G61" s="7"/>
      <c r="I61" s="7"/>
      <c r="O61" s="8"/>
      <c r="P61" s="4">
        <f t="shared" si="0"/>
        <v>59</v>
      </c>
      <c r="Q61" s="4">
        <f t="shared" si="2"/>
        <v>-100</v>
      </c>
      <c r="R61" s="4">
        <f t="shared" si="1"/>
        <v>59</v>
      </c>
      <c r="S61" s="4">
        <f>IF(R61&lt;$C$5+1,SUM($Q$3:Q61),-100)</f>
        <v>-100</v>
      </c>
      <c r="T61" s="4">
        <f t="shared" si="3"/>
        <v>59</v>
      </c>
      <c r="U61" s="4">
        <f t="shared" si="4"/>
        <v>0.13018891098082389</v>
      </c>
      <c r="V61" s="4">
        <f>IF(T61&lt;$C$5+1,SUM($U$3:U61),-100)</f>
        <v>-100</v>
      </c>
      <c r="W61" s="4">
        <f t="shared" si="5"/>
        <v>0.0002872737719046251</v>
      </c>
      <c r="X61" s="4">
        <f>IF(T61&lt;$C$5+1,SUM($W$3:W61),-100)</f>
        <v>-100</v>
      </c>
    </row>
    <row r="62" spans="16:24" ht="12.75">
      <c r="P62" s="4">
        <f t="shared" si="0"/>
        <v>60</v>
      </c>
      <c r="Q62" s="4">
        <f t="shared" si="2"/>
        <v>-100</v>
      </c>
      <c r="R62" s="4">
        <f t="shared" si="1"/>
        <v>60</v>
      </c>
      <c r="S62" s="4">
        <f>IF(R62&lt;$C$5+1,SUM($Q$3:Q62),-100)</f>
        <v>-100</v>
      </c>
      <c r="T62" s="4">
        <f t="shared" si="3"/>
        <v>60</v>
      </c>
      <c r="U62" s="4">
        <f t="shared" si="4"/>
        <v>0.12909944487358055</v>
      </c>
      <c r="V62" s="4">
        <f>IF(T62&lt;$C$5+1,SUM($U$3:U62),-100)</f>
        <v>-100</v>
      </c>
      <c r="W62" s="4">
        <f t="shared" si="5"/>
        <v>0.0002777777777777778</v>
      </c>
      <c r="X62" s="4">
        <f>IF(T62&lt;$C$5+1,SUM($W$3:W62),-100)</f>
        <v>-100</v>
      </c>
    </row>
    <row r="63" spans="16:24" ht="12.75">
      <c r="P63" s="4">
        <f t="shared" si="0"/>
        <v>61</v>
      </c>
      <c r="Q63" s="4">
        <f t="shared" si="2"/>
        <v>-100</v>
      </c>
      <c r="R63" s="4">
        <f t="shared" si="1"/>
        <v>61</v>
      </c>
      <c r="S63" s="4">
        <f>IF(R63&lt;$C$5+1,SUM($Q$3:Q63),-100)</f>
        <v>-100</v>
      </c>
      <c r="T63" s="4">
        <f t="shared" si="3"/>
        <v>61</v>
      </c>
      <c r="U63" s="4">
        <f t="shared" si="4"/>
        <v>0.12803687993289598</v>
      </c>
      <c r="V63" s="4">
        <f>IF(T63&lt;$C$5+1,SUM($U$3:U63),-100)</f>
        <v>-100</v>
      </c>
      <c r="W63" s="4">
        <f t="shared" si="5"/>
        <v>0.0002687449610319806</v>
      </c>
      <c r="X63" s="4">
        <f>IF(T63&lt;$C$5+1,SUM($W$3:W63),-100)</f>
        <v>-100</v>
      </c>
    </row>
    <row r="64" spans="16:24" ht="12.75">
      <c r="P64" s="4">
        <f t="shared" si="0"/>
        <v>62</v>
      </c>
      <c r="Q64" s="4">
        <f t="shared" si="2"/>
        <v>-100</v>
      </c>
      <c r="R64" s="4">
        <f t="shared" si="1"/>
        <v>62</v>
      </c>
      <c r="S64" s="4">
        <f>IF(R64&lt;$C$5+1,SUM($Q$3:Q64),-100)</f>
        <v>-100</v>
      </c>
      <c r="T64" s="4">
        <f t="shared" si="3"/>
        <v>62</v>
      </c>
      <c r="U64" s="4">
        <f t="shared" si="4"/>
        <v>0.1270001270001905</v>
      </c>
      <c r="V64" s="4">
        <f>IF(T64&lt;$C$5+1,SUM($U$3:U64),-100)</f>
        <v>-100</v>
      </c>
      <c r="W64" s="4">
        <f t="shared" si="5"/>
        <v>0.00026014568158168577</v>
      </c>
      <c r="X64" s="4">
        <f>IF(T64&lt;$C$5+1,SUM($W$3:W64),-100)</f>
        <v>-100</v>
      </c>
    </row>
    <row r="65" spans="16:24" ht="12.75">
      <c r="P65" s="4">
        <f t="shared" si="0"/>
        <v>63</v>
      </c>
      <c r="Q65" s="4">
        <f t="shared" si="2"/>
        <v>-100</v>
      </c>
      <c r="R65" s="4">
        <f t="shared" si="1"/>
        <v>63</v>
      </c>
      <c r="S65" s="4">
        <f>IF(R65&lt;$C$5+1,SUM($Q$3:Q65),-100)</f>
        <v>-100</v>
      </c>
      <c r="T65" s="4">
        <f t="shared" si="3"/>
        <v>63</v>
      </c>
      <c r="U65" s="4">
        <f t="shared" si="4"/>
        <v>0.1259881576697424</v>
      </c>
      <c r="V65" s="4">
        <f>IF(T65&lt;$C$5+1,SUM($U$3:U65),-100)</f>
        <v>-100</v>
      </c>
      <c r="W65" s="4">
        <f t="shared" si="5"/>
        <v>0.0002519526329050139</v>
      </c>
      <c r="X65" s="4">
        <f>IF(T65&lt;$C$5+1,SUM($W$3:W65),-100)</f>
        <v>-100</v>
      </c>
    </row>
    <row r="66" spans="16:24" ht="12.75">
      <c r="P66" s="4">
        <f t="shared" si="0"/>
        <v>64</v>
      </c>
      <c r="Q66" s="4">
        <f t="shared" si="2"/>
        <v>-100</v>
      </c>
      <c r="R66" s="4">
        <f t="shared" si="1"/>
        <v>64</v>
      </c>
      <c r="S66" s="4">
        <f>IF(R66&lt;$C$5+1,SUM($Q$3:Q66),-100)</f>
        <v>-100</v>
      </c>
      <c r="T66" s="4">
        <f t="shared" si="3"/>
        <v>64</v>
      </c>
      <c r="U66" s="4">
        <f t="shared" si="4"/>
        <v>0.125</v>
      </c>
      <c r="V66" s="4">
        <f>IF(T66&lt;$C$5+1,SUM($U$3:U66),-100)</f>
        <v>-100</v>
      </c>
      <c r="W66" s="4">
        <f t="shared" si="5"/>
        <v>0.000244140625</v>
      </c>
      <c r="X66" s="4">
        <f>IF(T66&lt;$C$5+1,SUM($W$3:W66),-100)</f>
        <v>-100</v>
      </c>
    </row>
    <row r="67" spans="16:24" ht="12.75">
      <c r="P67" s="4">
        <f aca="true" t="shared" si="6" ref="P67:P102">P66+1</f>
        <v>65</v>
      </c>
      <c r="Q67" s="4">
        <f t="shared" si="2"/>
        <v>-100</v>
      </c>
      <c r="R67" s="4">
        <f aca="true" t="shared" si="7" ref="R67:R102">R66+1</f>
        <v>65</v>
      </c>
      <c r="S67" s="4">
        <f>IF(R67&lt;$C$5+1,SUM($Q$3:Q67),-100)</f>
        <v>-100</v>
      </c>
      <c r="T67" s="4">
        <f t="shared" si="3"/>
        <v>65</v>
      </c>
      <c r="U67" s="4">
        <f t="shared" si="4"/>
        <v>0.12403473458920847</v>
      </c>
      <c r="V67" s="4">
        <f>IF(T67&lt;$C$5+1,SUM($U$3:U67),-100)</f>
        <v>-100</v>
      </c>
      <c r="W67" s="4">
        <f t="shared" si="5"/>
        <v>0.00023668639053254438</v>
      </c>
      <c r="X67" s="4">
        <f>IF(T67&lt;$C$5+1,SUM($W$3:W67),-100)</f>
        <v>-100</v>
      </c>
    </row>
    <row r="68" spans="16:24" ht="12.75">
      <c r="P68" s="4">
        <f t="shared" si="6"/>
        <v>66</v>
      </c>
      <c r="Q68" s="4">
        <f aca="true" t="shared" si="8" ref="Q68:Q102">IF(P68&lt;$C$5+1,1/P68,-100)</f>
        <v>-100</v>
      </c>
      <c r="R68" s="4">
        <f t="shared" si="7"/>
        <v>66</v>
      </c>
      <c r="S68" s="4">
        <f>IF(R68&lt;$C$5+1,SUM($Q$3:Q68),-100)</f>
        <v>-100</v>
      </c>
      <c r="T68" s="4">
        <f aca="true" t="shared" si="9" ref="T68:T102">T67+1</f>
        <v>66</v>
      </c>
      <c r="U68" s="4">
        <f aca="true" t="shared" si="10" ref="U68:U102">1/SQRT(T68)</f>
        <v>0.12309149097933272</v>
      </c>
      <c r="V68" s="4">
        <f>IF(T68&lt;$C$5+1,SUM($U$3:U68),-100)</f>
        <v>-100</v>
      </c>
      <c r="W68" s="4">
        <f aca="true" t="shared" si="11" ref="W68:W102">1/T68^2</f>
        <v>0.0002295684113865932</v>
      </c>
      <c r="X68" s="4">
        <f>IF(T68&lt;$C$5+1,SUM($W$3:W68),-100)</f>
        <v>-100</v>
      </c>
    </row>
    <row r="69" spans="16:24" ht="12.75">
      <c r="P69" s="4">
        <f t="shared" si="6"/>
        <v>67</v>
      </c>
      <c r="Q69" s="4">
        <f t="shared" si="8"/>
        <v>-100</v>
      </c>
      <c r="R69" s="4">
        <f t="shared" si="7"/>
        <v>67</v>
      </c>
      <c r="S69" s="4">
        <f>IF(R69&lt;$C$5+1,SUM($Q$3:Q69),-100)</f>
        <v>-100</v>
      </c>
      <c r="T69" s="4">
        <f t="shared" si="9"/>
        <v>67</v>
      </c>
      <c r="U69" s="4">
        <f t="shared" si="10"/>
        <v>0.12216944435630522</v>
      </c>
      <c r="V69" s="4">
        <f>IF(T69&lt;$C$5+1,SUM($U$3:U69),-100)</f>
        <v>-100</v>
      </c>
      <c r="W69" s="4">
        <f t="shared" si="11"/>
        <v>0.00022276676319893073</v>
      </c>
      <c r="X69" s="4">
        <f>IF(T69&lt;$C$5+1,SUM($W$3:W69),-100)</f>
        <v>-100</v>
      </c>
    </row>
    <row r="70" spans="16:24" ht="12.75">
      <c r="P70" s="4">
        <f t="shared" si="6"/>
        <v>68</v>
      </c>
      <c r="Q70" s="4">
        <f t="shared" si="8"/>
        <v>-100</v>
      </c>
      <c r="R70" s="4">
        <f t="shared" si="7"/>
        <v>68</v>
      </c>
      <c r="S70" s="4">
        <f>IF(R70&lt;$C$5+1,SUM($Q$3:Q70),-100)</f>
        <v>-100</v>
      </c>
      <c r="T70" s="4">
        <f t="shared" si="9"/>
        <v>68</v>
      </c>
      <c r="U70" s="4">
        <f t="shared" si="10"/>
        <v>0.12126781251816648</v>
      </c>
      <c r="V70" s="4">
        <f>IF(T70&lt;$C$5+1,SUM($U$3:U70),-100)</f>
        <v>-100</v>
      </c>
      <c r="W70" s="4">
        <f t="shared" si="11"/>
        <v>0.00021626297577854672</v>
      </c>
      <c r="X70" s="4">
        <f>IF(T70&lt;$C$5+1,SUM($W$3:W70),-100)</f>
        <v>-100</v>
      </c>
    </row>
    <row r="71" spans="16:24" ht="12.75">
      <c r="P71" s="4">
        <f t="shared" si="6"/>
        <v>69</v>
      </c>
      <c r="Q71" s="4">
        <f t="shared" si="8"/>
        <v>-100</v>
      </c>
      <c r="R71" s="4">
        <f t="shared" si="7"/>
        <v>69</v>
      </c>
      <c r="S71" s="4">
        <f>IF(R71&lt;$C$5+1,SUM($Q$3:Q71),-100)</f>
        <v>-100</v>
      </c>
      <c r="T71" s="4">
        <f t="shared" si="9"/>
        <v>69</v>
      </c>
      <c r="U71" s="4">
        <f t="shared" si="10"/>
        <v>0.1203858530857692</v>
      </c>
      <c r="V71" s="4">
        <f>IF(T71&lt;$C$5+1,SUM($U$3:U71),-100)</f>
        <v>-100</v>
      </c>
      <c r="W71" s="4">
        <f t="shared" si="11"/>
        <v>0.00021003990758244065</v>
      </c>
      <c r="X71" s="4">
        <f>IF(T71&lt;$C$5+1,SUM($W$3:W71),-100)</f>
        <v>-100</v>
      </c>
    </row>
    <row r="72" spans="16:24" ht="12.75">
      <c r="P72" s="4">
        <f t="shared" si="6"/>
        <v>70</v>
      </c>
      <c r="Q72" s="4">
        <f t="shared" si="8"/>
        <v>-100</v>
      </c>
      <c r="R72" s="4">
        <f t="shared" si="7"/>
        <v>70</v>
      </c>
      <c r="S72" s="4">
        <f>IF(R72&lt;$C$5+1,SUM($Q$3:Q72),-100)</f>
        <v>-100</v>
      </c>
      <c r="T72" s="4">
        <f t="shared" si="9"/>
        <v>70</v>
      </c>
      <c r="U72" s="4">
        <f t="shared" si="10"/>
        <v>0.11952286093343936</v>
      </c>
      <c r="V72" s="4">
        <f>IF(T72&lt;$C$5+1,SUM($U$3:U72),-100)</f>
        <v>-100</v>
      </c>
      <c r="W72" s="4">
        <f t="shared" si="11"/>
        <v>0.00020408163265306123</v>
      </c>
      <c r="X72" s="4">
        <f>IF(T72&lt;$C$5+1,SUM($W$3:W72),-100)</f>
        <v>-100</v>
      </c>
    </row>
    <row r="73" spans="16:24" ht="12.75">
      <c r="P73" s="4">
        <f t="shared" si="6"/>
        <v>71</v>
      </c>
      <c r="Q73" s="4">
        <f t="shared" si="8"/>
        <v>-100</v>
      </c>
      <c r="R73" s="4">
        <f t="shared" si="7"/>
        <v>71</v>
      </c>
      <c r="S73" s="4">
        <f>IF(R73&lt;$C$5+1,SUM($Q$3:Q73),-100)</f>
        <v>-100</v>
      </c>
      <c r="T73" s="4">
        <f t="shared" si="9"/>
        <v>71</v>
      </c>
      <c r="U73" s="4">
        <f t="shared" si="10"/>
        <v>0.11867816581938533</v>
      </c>
      <c r="V73" s="4">
        <f>IF(T73&lt;$C$5+1,SUM($U$3:U73),-100)</f>
        <v>-100</v>
      </c>
      <c r="W73" s="4">
        <f t="shared" si="11"/>
        <v>0.00019837333862328903</v>
      </c>
      <c r="X73" s="4">
        <f>IF(T73&lt;$C$5+1,SUM($W$3:W73),-100)</f>
        <v>-100</v>
      </c>
    </row>
    <row r="74" spans="16:24" ht="12.75">
      <c r="P74" s="4">
        <f t="shared" si="6"/>
        <v>72</v>
      </c>
      <c r="Q74" s="4">
        <f t="shared" si="8"/>
        <v>-100</v>
      </c>
      <c r="R74" s="4">
        <f t="shared" si="7"/>
        <v>72</v>
      </c>
      <c r="S74" s="4">
        <f>IF(R74&lt;$C$5+1,SUM($Q$3:Q74),-100)</f>
        <v>-100</v>
      </c>
      <c r="T74" s="4">
        <f t="shared" si="9"/>
        <v>72</v>
      </c>
      <c r="U74" s="4">
        <f t="shared" si="10"/>
        <v>0.11785113019775793</v>
      </c>
      <c r="V74" s="4">
        <f>IF(T74&lt;$C$5+1,SUM($U$3:U74),-100)</f>
        <v>-100</v>
      </c>
      <c r="W74" s="4">
        <f t="shared" si="11"/>
        <v>0.00019290123456790122</v>
      </c>
      <c r="X74" s="4">
        <f>IF(T74&lt;$C$5+1,SUM($W$3:W74),-100)</f>
        <v>-100</v>
      </c>
    </row>
    <row r="75" spans="16:24" ht="12.75">
      <c r="P75" s="4">
        <f t="shared" si="6"/>
        <v>73</v>
      </c>
      <c r="Q75" s="4">
        <f t="shared" si="8"/>
        <v>-100</v>
      </c>
      <c r="R75" s="4">
        <f t="shared" si="7"/>
        <v>73</v>
      </c>
      <c r="S75" s="4">
        <f>IF(R75&lt;$C$5+1,SUM($Q$3:Q75),-100)</f>
        <v>-100</v>
      </c>
      <c r="T75" s="4">
        <f t="shared" si="9"/>
        <v>73</v>
      </c>
      <c r="U75" s="4">
        <f t="shared" si="10"/>
        <v>0.11704114719613057</v>
      </c>
      <c r="V75" s="4">
        <f>IF(T75&lt;$C$5+1,SUM($U$3:U75),-100)</f>
        <v>-100</v>
      </c>
      <c r="W75" s="4">
        <f t="shared" si="11"/>
        <v>0.00018765246762994934</v>
      </c>
      <c r="X75" s="4">
        <f>IF(T75&lt;$C$5+1,SUM($W$3:W75),-100)</f>
        <v>-100</v>
      </c>
    </row>
    <row r="76" spans="16:24" ht="12.75">
      <c r="P76" s="4">
        <f t="shared" si="6"/>
        <v>74</v>
      </c>
      <c r="Q76" s="4">
        <f t="shared" si="8"/>
        <v>-100</v>
      </c>
      <c r="R76" s="4">
        <f t="shared" si="7"/>
        <v>74</v>
      </c>
      <c r="S76" s="4">
        <f>IF(R76&lt;$C$5+1,SUM($Q$3:Q76),-100)</f>
        <v>-100</v>
      </c>
      <c r="T76" s="4">
        <f t="shared" si="9"/>
        <v>74</v>
      </c>
      <c r="U76" s="4">
        <f t="shared" si="10"/>
        <v>0.11624763874381928</v>
      </c>
      <c r="V76" s="4">
        <f>IF(T76&lt;$C$5+1,SUM($U$3:U76),-100)</f>
        <v>-100</v>
      </c>
      <c r="W76" s="4">
        <f t="shared" si="11"/>
        <v>0.00018261504747991235</v>
      </c>
      <c r="X76" s="4">
        <f>IF(T76&lt;$C$5+1,SUM($W$3:W76),-100)</f>
        <v>-100</v>
      </c>
    </row>
    <row r="77" spans="16:24" ht="12.75">
      <c r="P77" s="4">
        <f t="shared" si="6"/>
        <v>75</v>
      </c>
      <c r="Q77" s="4">
        <f t="shared" si="8"/>
        <v>-100</v>
      </c>
      <c r="R77" s="4">
        <f t="shared" si="7"/>
        <v>75</v>
      </c>
      <c r="S77" s="4">
        <f>IF(R77&lt;$C$5+1,SUM($Q$3:Q77),-100)</f>
        <v>-100</v>
      </c>
      <c r="T77" s="4">
        <f t="shared" si="9"/>
        <v>75</v>
      </c>
      <c r="U77" s="4">
        <f t="shared" si="10"/>
        <v>0.11547005383792514</v>
      </c>
      <c r="V77" s="4">
        <f>IF(T77&lt;$C$5+1,SUM($U$3:U77),-100)</f>
        <v>-100</v>
      </c>
      <c r="W77" s="4">
        <f t="shared" si="11"/>
        <v>0.00017777777777777779</v>
      </c>
      <c r="X77" s="4">
        <f>IF(T77&lt;$C$5+1,SUM($W$3:W77),-100)</f>
        <v>-100</v>
      </c>
    </row>
    <row r="78" spans="16:24" ht="12.75">
      <c r="P78" s="4">
        <f t="shared" si="6"/>
        <v>76</v>
      </c>
      <c r="Q78" s="4">
        <f t="shared" si="8"/>
        <v>-100</v>
      </c>
      <c r="R78" s="4">
        <f t="shared" si="7"/>
        <v>76</v>
      </c>
      <c r="S78" s="4">
        <f>IF(R78&lt;$C$5+1,SUM($Q$3:Q78),-100)</f>
        <v>-100</v>
      </c>
      <c r="T78" s="4">
        <f t="shared" si="9"/>
        <v>76</v>
      </c>
      <c r="U78" s="4">
        <f t="shared" si="10"/>
        <v>0.11470786693528087</v>
      </c>
      <c r="V78" s="4">
        <f>IF(T78&lt;$C$5+1,SUM($U$3:U78),-100)</f>
        <v>-100</v>
      </c>
      <c r="W78" s="4">
        <f t="shared" si="11"/>
        <v>0.00017313019390581717</v>
      </c>
      <c r="X78" s="4">
        <f>IF(T78&lt;$C$5+1,SUM($W$3:W78),-100)</f>
        <v>-100</v>
      </c>
    </row>
    <row r="79" spans="16:24" ht="12.75">
      <c r="P79" s="4">
        <f t="shared" si="6"/>
        <v>77</v>
      </c>
      <c r="Q79" s="4">
        <f t="shared" si="8"/>
        <v>-100</v>
      </c>
      <c r="R79" s="4">
        <f t="shared" si="7"/>
        <v>77</v>
      </c>
      <c r="S79" s="4">
        <f>IF(R79&lt;$C$5+1,SUM($Q$3:Q79),-100)</f>
        <v>-100</v>
      </c>
      <c r="T79" s="4">
        <f t="shared" si="9"/>
        <v>77</v>
      </c>
      <c r="U79" s="4">
        <f t="shared" si="10"/>
        <v>0.11396057645963795</v>
      </c>
      <c r="V79" s="4">
        <f>IF(T79&lt;$C$5+1,SUM($U$3:U79),-100)</f>
        <v>-100</v>
      </c>
      <c r="W79" s="4">
        <f t="shared" si="11"/>
        <v>0.00016866250632484398</v>
      </c>
      <c r="X79" s="4">
        <f>IF(T79&lt;$C$5+1,SUM($W$3:W79),-100)</f>
        <v>-100</v>
      </c>
    </row>
    <row r="80" spans="16:24" ht="12.75">
      <c r="P80" s="4">
        <f t="shared" si="6"/>
        <v>78</v>
      </c>
      <c r="Q80" s="4">
        <f t="shared" si="8"/>
        <v>-100</v>
      </c>
      <c r="R80" s="4">
        <f t="shared" si="7"/>
        <v>78</v>
      </c>
      <c r="S80" s="4">
        <f>IF(R80&lt;$C$5+1,SUM($Q$3:Q80),-100)</f>
        <v>-100</v>
      </c>
      <c r="T80" s="4">
        <f t="shared" si="9"/>
        <v>78</v>
      </c>
      <c r="U80" s="4">
        <f t="shared" si="10"/>
        <v>0.11322770341445956</v>
      </c>
      <c r="V80" s="4">
        <f>IF(T80&lt;$C$5+1,SUM($U$3:U80),-100)</f>
        <v>-100</v>
      </c>
      <c r="W80" s="4">
        <f t="shared" si="11"/>
        <v>0.0001643655489809336</v>
      </c>
      <c r="X80" s="4">
        <f>IF(T80&lt;$C$5+1,SUM($W$3:W80),-100)</f>
        <v>-100</v>
      </c>
    </row>
    <row r="81" spans="16:24" ht="12.75">
      <c r="P81" s="4">
        <f t="shared" si="6"/>
        <v>79</v>
      </c>
      <c r="Q81" s="4">
        <f t="shared" si="8"/>
        <v>-100</v>
      </c>
      <c r="R81" s="4">
        <f t="shared" si="7"/>
        <v>79</v>
      </c>
      <c r="S81" s="4">
        <f>IF(R81&lt;$C$5+1,SUM($Q$3:Q81),-100)</f>
        <v>-100</v>
      </c>
      <c r="T81" s="4">
        <f t="shared" si="9"/>
        <v>79</v>
      </c>
      <c r="U81" s="4">
        <f t="shared" si="10"/>
        <v>0.1125087900926024</v>
      </c>
      <c r="V81" s="4">
        <f>IF(T81&lt;$C$5+1,SUM($U$3:U81),-100)</f>
        <v>-100</v>
      </c>
      <c r="W81" s="4">
        <f t="shared" si="11"/>
        <v>0.0001602307322544464</v>
      </c>
      <c r="X81" s="4">
        <f>IF(T81&lt;$C$5+1,SUM($W$3:W81),-100)</f>
        <v>-100</v>
      </c>
    </row>
    <row r="82" spans="16:24" ht="12.75">
      <c r="P82" s="4">
        <f t="shared" si="6"/>
        <v>80</v>
      </c>
      <c r="Q82" s="4">
        <f t="shared" si="8"/>
        <v>-100</v>
      </c>
      <c r="R82" s="4">
        <f t="shared" si="7"/>
        <v>80</v>
      </c>
      <c r="S82" s="4">
        <f>IF(R82&lt;$C$5+1,SUM($Q$3:Q82),-100)</f>
        <v>-100</v>
      </c>
      <c r="T82" s="4">
        <f t="shared" si="9"/>
        <v>80</v>
      </c>
      <c r="U82" s="4">
        <f t="shared" si="10"/>
        <v>0.11180339887498948</v>
      </c>
      <c r="V82" s="4">
        <f>IF(T82&lt;$C$5+1,SUM($U$3:U82),-100)</f>
        <v>-100</v>
      </c>
      <c r="W82" s="4">
        <f t="shared" si="11"/>
        <v>0.00015625</v>
      </c>
      <c r="X82" s="4">
        <f>IF(T82&lt;$C$5+1,SUM($W$3:W82),-100)</f>
        <v>-100</v>
      </c>
    </row>
    <row r="83" spans="16:24" ht="12.75">
      <c r="P83" s="4">
        <f t="shared" si="6"/>
        <v>81</v>
      </c>
      <c r="Q83" s="4">
        <f t="shared" si="8"/>
        <v>-100</v>
      </c>
      <c r="R83" s="4">
        <f t="shared" si="7"/>
        <v>81</v>
      </c>
      <c r="S83" s="4">
        <f>IF(R83&lt;$C$5+1,SUM($Q$3:Q83),-100)</f>
        <v>-100</v>
      </c>
      <c r="T83" s="4">
        <f t="shared" si="9"/>
        <v>81</v>
      </c>
      <c r="U83" s="4">
        <f t="shared" si="10"/>
        <v>0.1111111111111111</v>
      </c>
      <c r="V83" s="4">
        <f>IF(T83&lt;$C$5+1,SUM($U$3:U83),-100)</f>
        <v>-100</v>
      </c>
      <c r="W83" s="4">
        <f t="shared" si="11"/>
        <v>0.00015241579027587258</v>
      </c>
      <c r="X83" s="4">
        <f>IF(T83&lt;$C$5+1,SUM($W$3:W83),-100)</f>
        <v>-100</v>
      </c>
    </row>
    <row r="84" spans="16:24" ht="12.75">
      <c r="P84" s="4">
        <f t="shared" si="6"/>
        <v>82</v>
      </c>
      <c r="Q84" s="4">
        <f t="shared" si="8"/>
        <v>-100</v>
      </c>
      <c r="R84" s="4">
        <f t="shared" si="7"/>
        <v>82</v>
      </c>
      <c r="S84" s="4">
        <f>IF(R84&lt;$C$5+1,SUM($Q$3:Q84),-100)</f>
        <v>-100</v>
      </c>
      <c r="T84" s="4">
        <f t="shared" si="9"/>
        <v>82</v>
      </c>
      <c r="U84" s="4">
        <f t="shared" si="10"/>
        <v>0.11043152607484653</v>
      </c>
      <c r="V84" s="4">
        <f>IF(T84&lt;$C$5+1,SUM($U$3:U84),-100)</f>
        <v>-100</v>
      </c>
      <c r="W84" s="4">
        <f t="shared" si="11"/>
        <v>0.000148720999405116</v>
      </c>
      <c r="X84" s="4">
        <f>IF(T84&lt;$C$5+1,SUM($W$3:W84),-100)</f>
        <v>-100</v>
      </c>
    </row>
    <row r="85" spans="16:24" ht="12.75">
      <c r="P85" s="4">
        <f t="shared" si="6"/>
        <v>83</v>
      </c>
      <c r="Q85" s="4">
        <f t="shared" si="8"/>
        <v>-100</v>
      </c>
      <c r="R85" s="4">
        <f t="shared" si="7"/>
        <v>83</v>
      </c>
      <c r="S85" s="4">
        <f>IF(R85&lt;$C$5+1,SUM($Q$3:Q85),-100)</f>
        <v>-100</v>
      </c>
      <c r="T85" s="4">
        <f t="shared" si="9"/>
        <v>83</v>
      </c>
      <c r="U85" s="4">
        <f t="shared" si="10"/>
        <v>0.10976425998969035</v>
      </c>
      <c r="V85" s="4">
        <f>IF(T85&lt;$C$5+1,SUM($U$3:U85),-100)</f>
        <v>-100</v>
      </c>
      <c r="W85" s="4">
        <f t="shared" si="11"/>
        <v>0.00014515894904920887</v>
      </c>
      <c r="X85" s="4">
        <f>IF(T85&lt;$C$5+1,SUM($W$3:W85),-100)</f>
        <v>-100</v>
      </c>
    </row>
    <row r="86" spans="16:24" ht="12.75">
      <c r="P86" s="4">
        <f t="shared" si="6"/>
        <v>84</v>
      </c>
      <c r="Q86" s="4">
        <f t="shared" si="8"/>
        <v>-100</v>
      </c>
      <c r="R86" s="4">
        <f t="shared" si="7"/>
        <v>84</v>
      </c>
      <c r="S86" s="4">
        <f>IF(R86&lt;$C$5+1,SUM($Q$3:Q86),-100)</f>
        <v>-100</v>
      </c>
      <c r="T86" s="4">
        <f t="shared" si="9"/>
        <v>84</v>
      </c>
      <c r="U86" s="4">
        <f t="shared" si="10"/>
        <v>0.1091089451179962</v>
      </c>
      <c r="V86" s="4">
        <f>IF(T86&lt;$C$5+1,SUM($U$3:U86),-100)</f>
        <v>-100</v>
      </c>
      <c r="W86" s="4">
        <f t="shared" si="11"/>
        <v>0.0001417233560090703</v>
      </c>
      <c r="X86" s="4">
        <f>IF(T86&lt;$C$5+1,SUM($W$3:W86),-100)</f>
        <v>-100</v>
      </c>
    </row>
    <row r="87" spans="16:24" ht="12.75">
      <c r="P87" s="4">
        <f t="shared" si="6"/>
        <v>85</v>
      </c>
      <c r="Q87" s="4">
        <f t="shared" si="8"/>
        <v>-100</v>
      </c>
      <c r="R87" s="4">
        <f t="shared" si="7"/>
        <v>85</v>
      </c>
      <c r="S87" s="4">
        <f>IF(R87&lt;$C$5+1,SUM($Q$3:Q87),-100)</f>
        <v>-100</v>
      </c>
      <c r="T87" s="4">
        <f t="shared" si="9"/>
        <v>85</v>
      </c>
      <c r="U87" s="4">
        <f t="shared" si="10"/>
        <v>0.10846522890932808</v>
      </c>
      <c r="V87" s="4">
        <f>IF(T87&lt;$C$5+1,SUM($U$3:U87),-100)</f>
        <v>-100</v>
      </c>
      <c r="W87" s="4">
        <f t="shared" si="11"/>
        <v>0.0001384083044982699</v>
      </c>
      <c r="X87" s="4">
        <f>IF(T87&lt;$C$5+1,SUM($W$3:W87),-100)</f>
        <v>-100</v>
      </c>
    </row>
    <row r="88" spans="16:24" ht="12.75">
      <c r="P88" s="4">
        <f t="shared" si="6"/>
        <v>86</v>
      </c>
      <c r="Q88" s="4">
        <f t="shared" si="8"/>
        <v>-100</v>
      </c>
      <c r="R88" s="4">
        <f t="shared" si="7"/>
        <v>86</v>
      </c>
      <c r="S88" s="4">
        <f>IF(R88&lt;$C$5+1,SUM($Q$3:Q88),-100)</f>
        <v>-100</v>
      </c>
      <c r="T88" s="4">
        <f t="shared" si="9"/>
        <v>86</v>
      </c>
      <c r="U88" s="4">
        <f t="shared" si="10"/>
        <v>0.10783277320343841</v>
      </c>
      <c r="V88" s="4">
        <f>IF(T88&lt;$C$5+1,SUM($U$3:U88),-100)</f>
        <v>-100</v>
      </c>
      <c r="W88" s="4">
        <f t="shared" si="11"/>
        <v>0.00013520822065981613</v>
      </c>
      <c r="X88" s="4">
        <f>IF(T88&lt;$C$5+1,SUM($W$3:W88),-100)</f>
        <v>-100</v>
      </c>
    </row>
    <row r="89" spans="16:24" ht="12.75">
      <c r="P89" s="4">
        <f t="shared" si="6"/>
        <v>87</v>
      </c>
      <c r="Q89" s="4">
        <f t="shared" si="8"/>
        <v>-100</v>
      </c>
      <c r="R89" s="4">
        <f t="shared" si="7"/>
        <v>87</v>
      </c>
      <c r="S89" s="4">
        <f>IF(R89&lt;$C$5+1,SUM($Q$3:Q89),-100)</f>
        <v>-100</v>
      </c>
      <c r="T89" s="4">
        <f t="shared" si="9"/>
        <v>87</v>
      </c>
      <c r="U89" s="4">
        <f t="shared" si="10"/>
        <v>0.10721125348377948</v>
      </c>
      <c r="V89" s="4">
        <f>IF(T89&lt;$C$5+1,SUM($U$3:U89),-100)</f>
        <v>-100</v>
      </c>
      <c r="W89" s="4">
        <f t="shared" si="11"/>
        <v>0.0001321178491214163</v>
      </c>
      <c r="X89" s="4">
        <f>IF(T89&lt;$C$5+1,SUM($W$3:W89),-100)</f>
        <v>-100</v>
      </c>
    </row>
    <row r="90" spans="16:24" ht="12.75">
      <c r="P90" s="4">
        <f t="shared" si="6"/>
        <v>88</v>
      </c>
      <c r="Q90" s="4">
        <f t="shared" si="8"/>
        <v>-100</v>
      </c>
      <c r="R90" s="4">
        <f t="shared" si="7"/>
        <v>88</v>
      </c>
      <c r="S90" s="4">
        <f>IF(R90&lt;$C$5+1,SUM($Q$3:Q90),-100)</f>
        <v>-100</v>
      </c>
      <c r="T90" s="4">
        <f t="shared" si="9"/>
        <v>88</v>
      </c>
      <c r="U90" s="4">
        <f t="shared" si="10"/>
        <v>0.10660035817780521</v>
      </c>
      <c r="V90" s="4">
        <f>IF(T90&lt;$C$5+1,SUM($U$3:U90),-100)</f>
        <v>-100</v>
      </c>
      <c r="W90" s="4">
        <f t="shared" si="11"/>
        <v>0.00012913223140495868</v>
      </c>
      <c r="X90" s="4">
        <f>IF(T90&lt;$C$5+1,SUM($W$3:W90),-100)</f>
        <v>-100</v>
      </c>
    </row>
    <row r="91" spans="16:24" ht="12.75">
      <c r="P91" s="4">
        <f t="shared" si="6"/>
        <v>89</v>
      </c>
      <c r="Q91" s="4">
        <f t="shared" si="8"/>
        <v>-100</v>
      </c>
      <c r="R91" s="4">
        <f t="shared" si="7"/>
        <v>89</v>
      </c>
      <c r="S91" s="4">
        <f>IF(R91&lt;$C$5+1,SUM($Q$3:Q91),-100)</f>
        <v>-100</v>
      </c>
      <c r="T91" s="4">
        <f t="shared" si="9"/>
        <v>89</v>
      </c>
      <c r="U91" s="4">
        <f t="shared" si="10"/>
        <v>0.105999788000636</v>
      </c>
      <c r="V91" s="4">
        <f>IF(T91&lt;$C$5+1,SUM($U$3:U91),-100)</f>
        <v>-100</v>
      </c>
      <c r="W91" s="4">
        <f t="shared" si="11"/>
        <v>0.00012624668602449185</v>
      </c>
      <c r="X91" s="4">
        <f>IF(T91&lt;$C$5+1,SUM($W$3:W91),-100)</f>
        <v>-100</v>
      </c>
    </row>
    <row r="92" spans="16:24" ht="12.75">
      <c r="P92" s="4">
        <f t="shared" si="6"/>
        <v>90</v>
      </c>
      <c r="Q92" s="4">
        <f t="shared" si="8"/>
        <v>-100</v>
      </c>
      <c r="R92" s="4">
        <f t="shared" si="7"/>
        <v>90</v>
      </c>
      <c r="S92" s="4">
        <f>IF(R92&lt;$C$5+1,SUM($Q$3:Q92),-100)</f>
        <v>-100</v>
      </c>
      <c r="T92" s="4">
        <f t="shared" si="9"/>
        <v>90</v>
      </c>
      <c r="U92" s="4">
        <f t="shared" si="10"/>
        <v>0.10540925533894598</v>
      </c>
      <c r="V92" s="4">
        <f>IF(T92&lt;$C$5+1,SUM($U$3:U92),-100)</f>
        <v>-100</v>
      </c>
      <c r="W92" s="4">
        <f t="shared" si="11"/>
        <v>0.0001234567901234568</v>
      </c>
      <c r="X92" s="4">
        <f>IF(T92&lt;$C$5+1,SUM($W$3:W92),-100)</f>
        <v>-100</v>
      </c>
    </row>
    <row r="93" spans="16:24" ht="12.75">
      <c r="P93" s="4">
        <f t="shared" si="6"/>
        <v>91</v>
      </c>
      <c r="Q93" s="4">
        <f t="shared" si="8"/>
        <v>-100</v>
      </c>
      <c r="R93" s="4">
        <f t="shared" si="7"/>
        <v>91</v>
      </c>
      <c r="S93" s="4">
        <f>IF(R93&lt;$C$5+1,SUM($Q$3:Q93),-100)</f>
        <v>-100</v>
      </c>
      <c r="T93" s="4">
        <f t="shared" si="9"/>
        <v>91</v>
      </c>
      <c r="U93" s="4">
        <f t="shared" si="10"/>
        <v>0.10482848367219183</v>
      </c>
      <c r="V93" s="4">
        <f>IF(T93&lt;$C$5+1,SUM($U$3:U93),-100)</f>
        <v>-100</v>
      </c>
      <c r="W93" s="4">
        <f t="shared" si="11"/>
        <v>0.00012075836251660427</v>
      </c>
      <c r="X93" s="4">
        <f>IF(T93&lt;$C$5+1,SUM($W$3:W93),-100)</f>
        <v>-100</v>
      </c>
    </row>
    <row r="94" spans="16:24" ht="12.75">
      <c r="P94" s="4">
        <f t="shared" si="6"/>
        <v>92</v>
      </c>
      <c r="Q94" s="4">
        <f t="shared" si="8"/>
        <v>-100</v>
      </c>
      <c r="R94" s="4">
        <f t="shared" si="7"/>
        <v>92</v>
      </c>
      <c r="S94" s="4">
        <f>IF(R94&lt;$C$5+1,SUM($Q$3:Q94),-100)</f>
        <v>-100</v>
      </c>
      <c r="T94" s="4">
        <f t="shared" si="9"/>
        <v>92</v>
      </c>
      <c r="U94" s="4">
        <f t="shared" si="10"/>
        <v>0.10425720702853739</v>
      </c>
      <c r="V94" s="4">
        <f>IF(T94&lt;$C$5+1,SUM($U$3:U94),-100)</f>
        <v>-100</v>
      </c>
      <c r="W94" s="4">
        <f t="shared" si="11"/>
        <v>0.00011814744801512288</v>
      </c>
      <c r="X94" s="4">
        <f>IF(T94&lt;$C$5+1,SUM($W$3:W94),-100)</f>
        <v>-100</v>
      </c>
    </row>
    <row r="95" spans="16:24" ht="12.75">
      <c r="P95" s="4">
        <f t="shared" si="6"/>
        <v>93</v>
      </c>
      <c r="Q95" s="4">
        <f t="shared" si="8"/>
        <v>-100</v>
      </c>
      <c r="R95" s="4">
        <f t="shared" si="7"/>
        <v>93</v>
      </c>
      <c r="S95" s="4">
        <f>IF(R95&lt;$C$5+1,SUM($Q$3:Q95),-100)</f>
        <v>-100</v>
      </c>
      <c r="T95" s="4">
        <f t="shared" si="9"/>
        <v>93</v>
      </c>
      <c r="U95" s="4">
        <f t="shared" si="10"/>
        <v>0.10369516947304253</v>
      </c>
      <c r="V95" s="4">
        <f>IF(T95&lt;$C$5+1,SUM($U$3:U95),-100)</f>
        <v>-100</v>
      </c>
      <c r="W95" s="4">
        <f t="shared" si="11"/>
        <v>0.00011562030292519366</v>
      </c>
      <c r="X95" s="4">
        <f>IF(T95&lt;$C$5+1,SUM($W$3:W95),-100)</f>
        <v>-100</v>
      </c>
    </row>
    <row r="96" spans="16:24" ht="12.75">
      <c r="P96" s="4">
        <f t="shared" si="6"/>
        <v>94</v>
      </c>
      <c r="Q96" s="4">
        <f t="shared" si="8"/>
        <v>-100</v>
      </c>
      <c r="R96" s="4">
        <f t="shared" si="7"/>
        <v>94</v>
      </c>
      <c r="S96" s="4">
        <f>IF(R96&lt;$C$5+1,SUM($Q$3:Q96),-100)</f>
        <v>-100</v>
      </c>
      <c r="T96" s="4">
        <f t="shared" si="9"/>
        <v>94</v>
      </c>
      <c r="U96" s="4">
        <f t="shared" si="10"/>
        <v>0.10314212462587934</v>
      </c>
      <c r="V96" s="4">
        <f>IF(T96&lt;$C$5+1,SUM($U$3:U96),-100)</f>
        <v>-100</v>
      </c>
      <c r="W96" s="4">
        <f t="shared" si="11"/>
        <v>0.00011317338162064282</v>
      </c>
      <c r="X96" s="4">
        <f>IF(T96&lt;$C$5+1,SUM($W$3:W96),-100)</f>
        <v>-100</v>
      </c>
    </row>
    <row r="97" spans="16:24" ht="12.75">
      <c r="P97" s="4">
        <f t="shared" si="6"/>
        <v>95</v>
      </c>
      <c r="Q97" s="4">
        <f t="shared" si="8"/>
        <v>-100</v>
      </c>
      <c r="R97" s="4">
        <f t="shared" si="7"/>
        <v>95</v>
      </c>
      <c r="S97" s="4">
        <f>IF(R97&lt;$C$5+1,SUM($Q$3:Q97),-100)</f>
        <v>-100</v>
      </c>
      <c r="T97" s="4">
        <f t="shared" si="9"/>
        <v>95</v>
      </c>
      <c r="U97" s="4">
        <f t="shared" si="10"/>
        <v>0.10259783520851541</v>
      </c>
      <c r="V97" s="4">
        <f>IF(T97&lt;$C$5+1,SUM($U$3:U97),-100)</f>
        <v>-100</v>
      </c>
      <c r="W97" s="4">
        <f t="shared" si="11"/>
        <v>0.00011080332409972299</v>
      </c>
      <c r="X97" s="4">
        <f>IF(T97&lt;$C$5+1,SUM($W$3:W97),-100)</f>
        <v>-100</v>
      </c>
    </row>
    <row r="98" spans="16:24" ht="12.75">
      <c r="P98" s="4">
        <f t="shared" si="6"/>
        <v>96</v>
      </c>
      <c r="Q98" s="4">
        <f t="shared" si="8"/>
        <v>-100</v>
      </c>
      <c r="R98" s="4">
        <f t="shared" si="7"/>
        <v>96</v>
      </c>
      <c r="S98" s="4">
        <f>IF(R98&lt;$C$5+1,SUM($Q$3:Q98),-100)</f>
        <v>-100</v>
      </c>
      <c r="T98" s="4">
        <f t="shared" si="9"/>
        <v>96</v>
      </c>
      <c r="U98" s="4">
        <f t="shared" si="10"/>
        <v>0.10206207261596577</v>
      </c>
      <c r="V98" s="4">
        <f>IF(T98&lt;$C$5+1,SUM($U$3:U98),-100)</f>
        <v>-100</v>
      </c>
      <c r="W98" s="4">
        <f t="shared" si="11"/>
        <v>0.00010850694444444444</v>
      </c>
      <c r="X98" s="4">
        <f>IF(T98&lt;$C$5+1,SUM($W$3:W98),-100)</f>
        <v>-100</v>
      </c>
    </row>
    <row r="99" spans="16:24" ht="12.75">
      <c r="P99" s="4">
        <f t="shared" si="6"/>
        <v>97</v>
      </c>
      <c r="Q99" s="4">
        <f t="shared" si="8"/>
        <v>-100</v>
      </c>
      <c r="R99" s="4">
        <f t="shared" si="7"/>
        <v>97</v>
      </c>
      <c r="S99" s="4">
        <f>IF(R99&lt;$C$5+1,SUM($Q$3:Q99),-100)</f>
        <v>-100</v>
      </c>
      <c r="T99" s="4">
        <f t="shared" si="9"/>
        <v>97</v>
      </c>
      <c r="U99" s="4">
        <f t="shared" si="10"/>
        <v>0.10153461651336192</v>
      </c>
      <c r="V99" s="4">
        <f>IF(T99&lt;$C$5+1,SUM($U$3:U99),-100)</f>
        <v>-100</v>
      </c>
      <c r="W99" s="4">
        <f t="shared" si="11"/>
        <v>0.00010628122010840685</v>
      </c>
      <c r="X99" s="4">
        <f>IF(T99&lt;$C$5+1,SUM($W$3:W99),-100)</f>
        <v>-100</v>
      </c>
    </row>
    <row r="100" spans="16:24" ht="12.75">
      <c r="P100" s="4">
        <f t="shared" si="6"/>
        <v>98</v>
      </c>
      <c r="Q100" s="4">
        <f t="shared" si="8"/>
        <v>-100</v>
      </c>
      <c r="R100" s="4">
        <f t="shared" si="7"/>
        <v>98</v>
      </c>
      <c r="S100" s="4">
        <f>IF(R100&lt;$C$5+1,SUM($Q$3:Q100),-100)</f>
        <v>-100</v>
      </c>
      <c r="T100" s="4">
        <f t="shared" si="9"/>
        <v>98</v>
      </c>
      <c r="U100" s="4">
        <f t="shared" si="10"/>
        <v>0.10101525445522107</v>
      </c>
      <c r="V100" s="4">
        <f>IF(T100&lt;$C$5+1,SUM($U$3:U100),-100)</f>
        <v>-100</v>
      </c>
      <c r="W100" s="4">
        <f t="shared" si="11"/>
        <v>0.00010412328196584757</v>
      </c>
      <c r="X100" s="4">
        <f>IF(T100&lt;$C$5+1,SUM($W$3:W100),-100)</f>
        <v>-100</v>
      </c>
    </row>
    <row r="101" spans="16:24" ht="12.75">
      <c r="P101" s="4">
        <f t="shared" si="6"/>
        <v>99</v>
      </c>
      <c r="Q101" s="4">
        <f t="shared" si="8"/>
        <v>-100</v>
      </c>
      <c r="R101" s="4">
        <f t="shared" si="7"/>
        <v>99</v>
      </c>
      <c r="S101" s="4">
        <f>IF(R101&lt;$C$5+1,SUM($Q$3:Q101),-100)</f>
        <v>-100</v>
      </c>
      <c r="T101" s="4">
        <f t="shared" si="9"/>
        <v>99</v>
      </c>
      <c r="U101" s="4">
        <f t="shared" si="10"/>
        <v>0.10050378152592121</v>
      </c>
      <c r="V101" s="4">
        <f>IF(T101&lt;$C$5+1,SUM($U$3:U101),-100)</f>
        <v>-100</v>
      </c>
      <c r="W101" s="4">
        <f t="shared" si="11"/>
        <v>0.00010203040506070809</v>
      </c>
      <c r="X101" s="4">
        <f>IF(T101&lt;$C$5+1,SUM($W$3:W101),-100)</f>
        <v>-100</v>
      </c>
    </row>
    <row r="102" spans="16:24" ht="12.75">
      <c r="P102" s="4">
        <f t="shared" si="6"/>
        <v>100</v>
      </c>
      <c r="Q102" s="4">
        <f t="shared" si="8"/>
        <v>-100</v>
      </c>
      <c r="R102" s="4">
        <f t="shared" si="7"/>
        <v>100</v>
      </c>
      <c r="S102" s="4">
        <f>IF(R102&lt;$C$5+1,SUM($Q$3:Q102),-100)</f>
        <v>-100</v>
      </c>
      <c r="T102" s="4">
        <f t="shared" si="9"/>
        <v>100</v>
      </c>
      <c r="U102" s="4">
        <f t="shared" si="10"/>
        <v>0.1</v>
      </c>
      <c r="V102" s="4">
        <f>IF(T102&lt;$C$5+1,SUM($U$3:U102),-100)</f>
        <v>-100</v>
      </c>
      <c r="W102" s="4">
        <f t="shared" si="11"/>
        <v>0.0001</v>
      </c>
      <c r="X102" s="4">
        <f>IF(T102&lt;$C$5+1,SUM($W$3:W102),-100)</f>
        <v>-100</v>
      </c>
    </row>
    <row r="108" ht="12.75"/>
    <row r="109" ht="12.75"/>
    <row r="110" spans="1:15" ht="12.75">
      <c r="A110" s="7"/>
      <c r="O110" s="7"/>
    </row>
    <row r="111" spans="1:5" ht="12.75">
      <c r="A111" s="7"/>
      <c r="B111" s="5" t="b">
        <v>0</v>
      </c>
      <c r="E111" s="9" t="str">
        <f>IF(B111,"Is the product of 2500, 5%, and the number of weeks the amount that you pay for the laptop?"," ")</f>
        <v> </v>
      </c>
    </row>
    <row r="112" ht="12.75">
      <c r="A112" s="7"/>
    </row>
    <row r="113" spans="1:5" ht="12.75">
      <c r="A113" s="7"/>
      <c r="B113" s="5" t="b">
        <v>0</v>
      </c>
      <c r="E113" s="9" t="str">
        <f>IF(B113,"Do you pay 95% of the original price for every week that the laptop is on sale in the store?"," ")</f>
        <v> </v>
      </c>
    </row>
    <row r="114" ht="12.75">
      <c r="A114" s="7"/>
    </row>
    <row r="115" spans="1:5" ht="12.75">
      <c r="A115" s="7"/>
      <c r="B115" s="5" t="b">
        <v>0</v>
      </c>
      <c r="E115" s="9" t="str">
        <f>IF(B115,"Is it meaningful to subtract the product of a percentage and the number of weeks that the laptop is on sale in the store from a price?"," ")</f>
        <v> </v>
      </c>
    </row>
    <row r="116" ht="12.75">
      <c r="A116" s="7"/>
    </row>
    <row r="117" spans="1:5" ht="12.75">
      <c r="A117" s="7"/>
      <c r="B117" s="5" t="b">
        <v>0</v>
      </c>
      <c r="E117" s="9" t="str">
        <f>IF(B117,"Yes, you've got it!  The original price of the laptop, $2500, is reduced by $125 (5% of $2500) for each of the x weeks that the laptop is on sale in the store."," ")</f>
        <v> </v>
      </c>
    </row>
    <row r="118" ht="12.75">
      <c r="A118" s="7"/>
    </row>
    <row r="119" spans="1:5" ht="12.75">
      <c r="A119" s="7"/>
      <c r="B119" s="5" t="b">
        <v>0</v>
      </c>
      <c r="E119" s="9" t="str">
        <f>IF(B119,"Think about how we calculate the amounts that we pay starting with the first week.  Calculate the values for the first few weeks again."," ")</f>
        <v> </v>
      </c>
    </row>
    <row r="120" ht="12.75">
      <c r="A120" s="7"/>
    </row>
    <row r="121" ht="12.75">
      <c r="A121" s="7"/>
    </row>
    <row r="122" ht="12.75">
      <c r="A122" s="7"/>
    </row>
    <row r="123" ht="12.75">
      <c r="A123" s="7"/>
    </row>
    <row r="124" ht="12.75">
      <c r="A124" s="7"/>
    </row>
    <row r="125" spans="1:5" ht="12.75">
      <c r="A125" s="7"/>
      <c r="B125" s="5" t="b">
        <v>0</v>
      </c>
      <c r="E125" s="9" t="str">
        <f>IF(B125,"How much of the previous week's price do you pay for the laptop for each week that the laptop remains for sale in the store?"," ")</f>
        <v> </v>
      </c>
    </row>
    <row r="127" spans="2:5" ht="12.75">
      <c r="B127" s="5" t="b">
        <v>0</v>
      </c>
      <c r="E127" s="9" t="str">
        <f>IF(B127,"Is it meaningful to subtract a percentage raised as an exponent of the number of weeks that the laptop is on sale in the store from a price?"," ")</f>
        <v> </v>
      </c>
    </row>
    <row r="129" spans="2:5" ht="12.75">
      <c r="B129" s="5" t="b">
        <v>0</v>
      </c>
      <c r="E129" s="9" t="str">
        <f>IF(B129,"Yes, you've got it!  For each of the x weeks that the laptop is on sale in the store, we pay 95% of the previous week's price starting with the original $2500 price."," ")</f>
        <v> </v>
      </c>
    </row>
    <row r="131" spans="2:5" ht="12.75">
      <c r="B131" s="5" t="b">
        <v>0</v>
      </c>
      <c r="E131" s="9" t="str">
        <f>IF(B131,"Is it meaningful to subtract a percentage raised as an exponent of the number of weeks that the laptop is on sale in the store from a price?"," ")</f>
        <v> </v>
      </c>
    </row>
    <row r="133" spans="2:5" ht="12.75">
      <c r="B133" s="5" t="b">
        <v>0</v>
      </c>
      <c r="E133" s="9" t="str">
        <f>IF(B133,"Think about how we calculate the amounts that we pay starting with the first week.  Calculate the values for the first few weeks again."," ")</f>
        <v> </v>
      </c>
    </row>
  </sheetData>
  <printOptions/>
  <pageMargins left="0.75" right="0.75" top="1" bottom="1" header="0.5" footer="0.5"/>
  <pageSetup orientation="portrait" r:id="rId10"/>
  <drawing r:id="rId9"/>
  <legacyDrawing r:id="rId8"/>
  <oleObjects>
    <oleObject progId="Equation.DSMT4" shapeId="89435" r:id="rId1"/>
    <oleObject progId="Equation.DSMT4" shapeId="213108" r:id="rId2"/>
    <oleObject progId="Equation.DSMT4" shapeId="334376" r:id="rId3"/>
    <oleObject progId="Equation.DSMT4" shapeId="336526" r:id="rId4"/>
    <oleObject progId="Equation.DSMT4" shapeId="120858" r:id="rId5"/>
    <oleObject progId="Equation.DSMT4" shapeId="121385" r:id="rId6"/>
    <oleObject progId="Equation.DSMT4" shapeId="122183" r:id="rId7"/>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Framingham State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P-Series Comparison</dc:title>
  <dc:subject/>
  <dc:creator>Dr. Sarah L. Mabrouk</dc:creator>
  <cp:keywords/>
  <dc:description>Copyright 2009 - Sarah L. Mabrouk
This file is the sole property of Sarah L. Mabrouk.  While you may use this workbook for demonstrations/class assignments, you may not alter this work in any way.</dc:description>
  <cp:lastModifiedBy>Sarah L. Mabrouk</cp:lastModifiedBy>
  <dcterms:created xsi:type="dcterms:W3CDTF">2002-08-10T00:10:46Z</dcterms:created>
  <dcterms:modified xsi:type="dcterms:W3CDTF">2006-02-01T05:40:24Z</dcterms:modified>
  <cp:category/>
  <cp:version/>
  <cp:contentType/>
  <cp:contentStatus/>
</cp:coreProperties>
</file>