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0"/>
  </bookViews>
  <sheets>
    <sheet name="Multimodal" sheetId="1" r:id="rId1"/>
    <sheet name="Skewed to the Right" sheetId="2" r:id="rId2"/>
    <sheet name="Normal" sheetId="3" r:id="rId3"/>
  </sheets>
  <definedNames/>
  <calcPr fullCalcOnLoad="1"/>
</workbook>
</file>

<file path=xl/sharedStrings.xml><?xml version="1.0" encoding="utf-8"?>
<sst xmlns="http://schemas.openxmlformats.org/spreadsheetml/2006/main" count="36" uniqueCount="12">
  <si>
    <t xml:space="preserve">median = </t>
  </si>
  <si>
    <t>mean =</t>
  </si>
  <si>
    <t>st. dev. =</t>
  </si>
  <si>
    <t xml:space="preserve"> </t>
  </si>
  <si>
    <t>Q1 =</t>
  </si>
  <si>
    <t xml:space="preserve">min = </t>
  </si>
  <si>
    <t>Q3 =</t>
  </si>
  <si>
    <t xml:space="preserve">max = </t>
  </si>
  <si>
    <t xml:space="preserve">IQR = </t>
  </si>
  <si>
    <t xml:space="preserve">range = </t>
  </si>
  <si>
    <t xml:space="preserve">L1 = </t>
  </si>
  <si>
    <t xml:space="preserve">L2 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</si>
</sst>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Multimodal!$C$1:$C$49</c:f>
              <c:numCache/>
            </c:numRef>
          </c:xVal>
          <c:yVal>
            <c:numRef>
              <c:f>Multimodal!$D$1:$D$49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Multimodal!$C$50</c:f>
              <c:numCache/>
            </c:numRef>
          </c:xVal>
          <c:yVal>
            <c:numRef>
              <c:f>Multimodal!$D$50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Multimodal!$E$21:$E$22</c:f>
              <c:numCache/>
            </c:numRef>
          </c:xVal>
          <c:yVal>
            <c:numRef>
              <c:f>Multimodal!$F$21:$F$22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Multimodal!$E$24:$E$25</c:f>
              <c:numCache/>
            </c:numRef>
          </c:xVal>
          <c:yVal>
            <c:numRef>
              <c:f>Multimodal!$F$24:$F$25</c:f>
              <c:numCache/>
            </c:numRef>
          </c:yVal>
          <c:smooth val="0"/>
        </c:ser>
        <c:axId val="57997911"/>
        <c:axId val="11767832"/>
      </c:scatterChart>
      <c:valAx>
        <c:axId val="5799791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67832"/>
        <c:crosses val="autoZero"/>
        <c:crossBetween val="midCat"/>
        <c:dispUnits/>
        <c:majorUnit val="5"/>
      </c:valAx>
      <c:valAx>
        <c:axId val="1176783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7997911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'Skewed to the Right'!$D$1:$D$72</c:f>
              <c:numCache/>
            </c:numRef>
          </c:xVal>
          <c:yVal>
            <c:numRef>
              <c:f>'Skewed to the Right'!$E$1:$E$72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'Skewed to the Right'!$D$73</c:f>
              <c:numCache/>
            </c:numRef>
          </c:xVal>
          <c:yVal>
            <c:numRef>
              <c:f>'Skewed to the Right'!$E$73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'Skewed to the Right'!$F$21:$F$22</c:f>
              <c:numCache/>
            </c:numRef>
          </c:xVal>
          <c:yVal>
            <c:numRef>
              <c:f>'Skewed to the Right'!$G$21:$G$22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'Skewed to the Right'!$F$24:$F$25</c:f>
              <c:numCache/>
            </c:numRef>
          </c:xVal>
          <c:yVal>
            <c:numRef>
              <c:f>'Skewed to the Right'!$G$24:$G$25</c:f>
              <c:numCache/>
            </c:numRef>
          </c:yVal>
          <c:smooth val="0"/>
        </c:ser>
        <c:axId val="26711577"/>
        <c:axId val="58530906"/>
      </c:scatterChart>
      <c:valAx>
        <c:axId val="26711577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30906"/>
        <c:crosses val="autoZero"/>
        <c:crossBetween val="midCat"/>
        <c:dispUnits/>
        <c:majorUnit val="5"/>
      </c:valAx>
      <c:valAx>
        <c:axId val="5853090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26711577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Normal!$D$1:$D$72</c:f>
              <c:numCache/>
            </c:numRef>
          </c:xVal>
          <c:yVal>
            <c:numRef>
              <c:f>Normal!$E$1:$E$72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Normal!$D$73</c:f>
              <c:numCache/>
            </c:numRef>
          </c:xVal>
          <c:yVal>
            <c:numRef>
              <c:f>Normal!$E$73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Normal!$F$21:$F$22</c:f>
              <c:numCache/>
            </c:numRef>
          </c:xVal>
          <c:yVal>
            <c:numRef>
              <c:f>Normal!$G$21:$G$22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Normal!$F$24:$F$25</c:f>
              <c:numCache/>
            </c:numRef>
          </c:xVal>
          <c:yVal>
            <c:numRef>
              <c:f>Normal!$G$24:$G$25</c:f>
              <c:numCache/>
            </c:numRef>
          </c:yVal>
          <c:smooth val="0"/>
        </c:ser>
        <c:axId val="46412507"/>
        <c:axId val="64022940"/>
      </c:scatterChart>
      <c:valAx>
        <c:axId val="46412507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22940"/>
        <c:crosses val="autoZero"/>
        <c:crossBetween val="midCat"/>
        <c:dispUnits/>
        <c:majorUnit val="5"/>
      </c:valAx>
      <c:valAx>
        <c:axId val="6402294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46412507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1</xdr:row>
      <xdr:rowOff>28575</xdr:rowOff>
    </xdr:from>
    <xdr:to>
      <xdr:col>7</xdr:col>
      <xdr:colOff>142875</xdr:colOff>
      <xdr:row>2</xdr:row>
      <xdr:rowOff>19050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90500"/>
          <a:ext cx="904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4</xdr:row>
      <xdr:rowOff>123825</xdr:rowOff>
    </xdr:from>
    <xdr:to>
      <xdr:col>12</xdr:col>
      <xdr:colOff>514350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1562100" y="771525"/>
        <a:ext cx="62674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5</xdr:row>
      <xdr:rowOff>38100</xdr:rowOff>
    </xdr:from>
    <xdr:to>
      <xdr:col>13</xdr:col>
      <xdr:colOff>533400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190750" y="847725"/>
        <a:ext cx="62674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495300</xdr:colOff>
      <xdr:row>1</xdr:row>
      <xdr:rowOff>66675</xdr:rowOff>
    </xdr:from>
    <xdr:to>
      <xdr:col>8</xdr:col>
      <xdr:colOff>180975</xdr:colOff>
      <xdr:row>2</xdr:row>
      <xdr:rowOff>57150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228600"/>
          <a:ext cx="904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</xdr:row>
      <xdr:rowOff>28575</xdr:rowOff>
    </xdr:from>
    <xdr:to>
      <xdr:col>8</xdr:col>
      <xdr:colOff>142875</xdr:colOff>
      <xdr:row>2</xdr:row>
      <xdr:rowOff>19050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90500"/>
          <a:ext cx="904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4</xdr:row>
      <xdr:rowOff>142875</xdr:rowOff>
    </xdr:from>
    <xdr:to>
      <xdr:col>13</xdr:col>
      <xdr:colOff>552450</xdr:colOff>
      <xdr:row>23</xdr:row>
      <xdr:rowOff>85725</xdr:rowOff>
    </xdr:to>
    <xdr:graphicFrame>
      <xdr:nvGraphicFramePr>
        <xdr:cNvPr id="2" name="Chart 2"/>
        <xdr:cNvGraphicFramePr/>
      </xdr:nvGraphicFramePr>
      <xdr:xfrm>
        <a:off x="2209800" y="790575"/>
        <a:ext cx="62674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52"/>
  <sheetViews>
    <sheetView showGridLines="0" tabSelected="1" workbookViewId="0" topLeftCell="B1">
      <selection activeCell="P27" sqref="P27"/>
    </sheetView>
  </sheetViews>
  <sheetFormatPr defaultColWidth="9.140625" defaultRowHeight="12.75"/>
  <cols>
    <col min="1" max="6" width="9.140625" style="12" customWidth="1"/>
  </cols>
  <sheetData>
    <row r="1" spans="1:7" ht="12.75">
      <c r="A1" s="12">
        <v>26</v>
      </c>
      <c r="B1" s="12">
        <f>COUNTIF($A$1:$A$50,1)</f>
        <v>3</v>
      </c>
      <c r="C1" s="12">
        <v>1</v>
      </c>
      <c r="D1" s="12">
        <v>1</v>
      </c>
      <c r="E1" s="12">
        <v>0</v>
      </c>
      <c r="G1" s="1">
        <f>E1</f>
        <v>0</v>
      </c>
    </row>
    <row r="2" spans="1:13" ht="12.75">
      <c r="A2" s="12">
        <v>14</v>
      </c>
      <c r="B2" s="12">
        <f>COUNTIF($A$1:$A$50,2)</f>
        <v>2</v>
      </c>
      <c r="C2" s="12">
        <v>1</v>
      </c>
      <c r="D2" s="12">
        <v>2</v>
      </c>
      <c r="J2" s="2" t="s">
        <v>1</v>
      </c>
      <c r="K2" s="3">
        <f>AVERAGE(A1:A50)</f>
        <v>10</v>
      </c>
      <c r="M2" t="s">
        <v>3</v>
      </c>
    </row>
    <row r="3" spans="1:11" ht="12.75">
      <c r="A3" s="12">
        <v>7</v>
      </c>
      <c r="B3" s="12">
        <f>COUNTIF($A$1:$A$50,3)</f>
        <v>4</v>
      </c>
      <c r="C3" s="12">
        <v>2</v>
      </c>
      <c r="D3" s="12">
        <v>1</v>
      </c>
      <c r="J3" s="4" t="s">
        <v>0</v>
      </c>
      <c r="K3" s="5">
        <f>MEDIAN(A1:A50)</f>
        <v>8.5</v>
      </c>
    </row>
    <row r="4" spans="1:11" ht="12.75">
      <c r="A4" s="12">
        <v>15</v>
      </c>
      <c r="B4" s="12">
        <f>COUNTIF($A$1:$A$50,4)</f>
        <v>3</v>
      </c>
      <c r="C4" s="12">
        <v>2</v>
      </c>
      <c r="D4" s="12">
        <v>2</v>
      </c>
      <c r="J4" s="6" t="s">
        <v>2</v>
      </c>
      <c r="K4" s="3">
        <f>STDEVP(A1:A50)</f>
        <v>6.459102104782057</v>
      </c>
    </row>
    <row r="5" spans="1:4" ht="12.75">
      <c r="A5" s="12">
        <v>1</v>
      </c>
      <c r="B5" s="12">
        <f>COUNTIF($A$1:$A$50,5)</f>
        <v>1</v>
      </c>
      <c r="C5" s="12">
        <v>3</v>
      </c>
      <c r="D5" s="12">
        <v>1</v>
      </c>
    </row>
    <row r="6" spans="1:15" ht="12.75">
      <c r="A6" s="12">
        <v>9</v>
      </c>
      <c r="B6" s="12">
        <f>COUNTIF($A$1:$A$50,6)</f>
        <v>3</v>
      </c>
      <c r="C6" s="12">
        <v>3</v>
      </c>
      <c r="D6" s="12">
        <v>2</v>
      </c>
      <c r="N6" s="8" t="s">
        <v>5</v>
      </c>
      <c r="O6" s="7">
        <f>QUARTILE(A1:A50,0)</f>
        <v>0</v>
      </c>
    </row>
    <row r="7" spans="1:15" ht="12.75">
      <c r="A7" s="12">
        <v>14</v>
      </c>
      <c r="B7" s="12">
        <f>COUNTIF($A$1:$A$50,7)</f>
        <v>3</v>
      </c>
      <c r="C7" s="12">
        <v>3</v>
      </c>
      <c r="D7" s="12">
        <v>3</v>
      </c>
      <c r="N7" s="9"/>
      <c r="O7" s="7"/>
    </row>
    <row r="8" spans="1:15" ht="12.75">
      <c r="A8" s="12">
        <v>1</v>
      </c>
      <c r="B8" s="12">
        <f>COUNTIF($A$1:$A$50,8)</f>
        <v>5</v>
      </c>
      <c r="C8" s="12">
        <v>3</v>
      </c>
      <c r="D8" s="12">
        <v>4</v>
      </c>
      <c r="N8" s="8" t="s">
        <v>4</v>
      </c>
      <c r="O8" s="7">
        <f>QUARTILE(A1:A50,1)</f>
        <v>4.25</v>
      </c>
    </row>
    <row r="9" spans="1:15" ht="12.75">
      <c r="A9" s="12">
        <v>2</v>
      </c>
      <c r="B9" s="12">
        <f>COUNTIF($A$1:$A$50,9)</f>
        <v>1</v>
      </c>
      <c r="C9" s="12">
        <v>4</v>
      </c>
      <c r="D9" s="12">
        <v>1</v>
      </c>
      <c r="N9" s="8" t="s">
        <v>6</v>
      </c>
      <c r="O9" s="7">
        <f>QUARTILE(A1:A50,3)</f>
        <v>14</v>
      </c>
    </row>
    <row r="10" spans="1:15" ht="12.75">
      <c r="A10" s="12">
        <v>5</v>
      </c>
      <c r="B10" s="12">
        <f>COUNTIF($A$1:$A$50,10)</f>
        <v>2</v>
      </c>
      <c r="C10" s="12">
        <v>4</v>
      </c>
      <c r="D10" s="12">
        <v>2</v>
      </c>
      <c r="N10" s="9"/>
      <c r="O10" s="7"/>
    </row>
    <row r="11" spans="1:15" ht="12.75">
      <c r="A11" s="12">
        <v>4</v>
      </c>
      <c r="B11" s="12">
        <f>COUNTIF($A$1:$A$50,11)</f>
        <v>2</v>
      </c>
      <c r="C11" s="12">
        <v>4</v>
      </c>
      <c r="D11" s="12">
        <v>3</v>
      </c>
      <c r="N11" s="8" t="s">
        <v>7</v>
      </c>
      <c r="O11" s="7">
        <f>QUARTILE(A1:A50,4)</f>
        <v>26</v>
      </c>
    </row>
    <row r="12" spans="1:15" ht="12.75">
      <c r="A12" s="12">
        <v>6</v>
      </c>
      <c r="B12" s="12">
        <f>COUNTIF($A$1:$A$50,12)</f>
        <v>1</v>
      </c>
      <c r="C12" s="12">
        <v>5</v>
      </c>
      <c r="D12" s="12">
        <v>1</v>
      </c>
      <c r="N12" s="9"/>
      <c r="O12" s="7"/>
    </row>
    <row r="13" spans="1:15" ht="12.75">
      <c r="A13" s="12">
        <v>18</v>
      </c>
      <c r="B13" s="12">
        <f>COUNTIF($A$1:$A$50,13)</f>
        <v>3</v>
      </c>
      <c r="C13" s="12">
        <v>6</v>
      </c>
      <c r="D13" s="12">
        <v>1</v>
      </c>
      <c r="N13" s="8" t="s">
        <v>8</v>
      </c>
      <c r="O13" s="7">
        <f>O9-O8</f>
        <v>9.75</v>
      </c>
    </row>
    <row r="14" spans="1:15" ht="12.75">
      <c r="A14" s="12">
        <v>14</v>
      </c>
      <c r="B14" s="12">
        <f>COUNTIF($A$1:$A$50,14)</f>
        <v>5</v>
      </c>
      <c r="C14" s="12">
        <v>6</v>
      </c>
      <c r="D14" s="12">
        <v>2</v>
      </c>
      <c r="N14" s="9"/>
      <c r="O14" s="7"/>
    </row>
    <row r="15" spans="1:15" ht="12.75">
      <c r="A15" s="12">
        <v>8</v>
      </c>
      <c r="B15" s="12">
        <f>COUNTIF($A$1:$A$50,15)</f>
        <v>1</v>
      </c>
      <c r="C15" s="12">
        <v>5</v>
      </c>
      <c r="D15" s="12">
        <v>2</v>
      </c>
      <c r="N15" s="8" t="s">
        <v>9</v>
      </c>
      <c r="O15" s="7">
        <f>O11-O6</f>
        <v>26</v>
      </c>
    </row>
    <row r="16" spans="1:4" ht="12.75">
      <c r="A16" s="12">
        <v>7</v>
      </c>
      <c r="B16" s="12">
        <f>COUNTIF($A$1:$A$50,16)</f>
        <v>1</v>
      </c>
      <c r="C16" s="12">
        <v>7</v>
      </c>
      <c r="D16" s="12">
        <v>1</v>
      </c>
    </row>
    <row r="17" spans="1:15" ht="12.75">
      <c r="A17" s="12">
        <v>8</v>
      </c>
      <c r="B17" s="12">
        <f>COUNTIF($A$1:$A$50,17)</f>
        <v>2</v>
      </c>
      <c r="C17" s="12">
        <v>7</v>
      </c>
      <c r="D17" s="12">
        <v>2</v>
      </c>
      <c r="N17" s="10" t="s">
        <v>10</v>
      </c>
      <c r="O17" s="11">
        <f>O8-1.5*O13</f>
        <v>-10.375</v>
      </c>
    </row>
    <row r="18" spans="1:15" ht="12.75">
      <c r="A18" s="12">
        <v>17</v>
      </c>
      <c r="B18" s="12">
        <f>COUNTIF($A$1:$A$50,18)</f>
        <v>2</v>
      </c>
      <c r="C18" s="12">
        <v>7</v>
      </c>
      <c r="D18" s="12">
        <v>3</v>
      </c>
      <c r="N18" s="10" t="s">
        <v>11</v>
      </c>
      <c r="O18" s="11">
        <f>O9+1.5*O13</f>
        <v>28.625</v>
      </c>
    </row>
    <row r="19" spans="1:4" ht="12.75">
      <c r="A19" s="12">
        <v>3</v>
      </c>
      <c r="B19" s="12">
        <f>COUNTIF($A$1:$A$50,19)</f>
        <v>0</v>
      </c>
      <c r="C19" s="12">
        <v>8</v>
      </c>
      <c r="D19" s="12">
        <v>1</v>
      </c>
    </row>
    <row r="20" spans="1:4" ht="12.75">
      <c r="A20" s="12">
        <v>2</v>
      </c>
      <c r="B20" s="12">
        <f>COUNTIF($A$1:$A$50,20)</f>
        <v>1</v>
      </c>
      <c r="C20" s="12">
        <v>8</v>
      </c>
      <c r="D20" s="12">
        <v>2</v>
      </c>
    </row>
    <row r="21" spans="1:6" ht="12.75">
      <c r="A21" s="12">
        <v>1</v>
      </c>
      <c r="B21" s="12">
        <f>COUNTIF($A$1:$A$50,21)</f>
        <v>1</v>
      </c>
      <c r="C21" s="12">
        <v>8</v>
      </c>
      <c r="D21" s="12">
        <v>3</v>
      </c>
      <c r="E21" s="12">
        <f>K2</f>
        <v>10</v>
      </c>
      <c r="F21" s="12">
        <v>0</v>
      </c>
    </row>
    <row r="22" spans="1:6" ht="12.75">
      <c r="A22" s="12">
        <v>18</v>
      </c>
      <c r="B22" s="12">
        <f>COUNTIF($A$1:$A$50,22)</f>
        <v>1</v>
      </c>
      <c r="C22" s="12">
        <v>8</v>
      </c>
      <c r="D22" s="12">
        <v>4</v>
      </c>
      <c r="E22" s="12">
        <f>K2</f>
        <v>10</v>
      </c>
      <c r="F22" s="12">
        <v>6</v>
      </c>
    </row>
    <row r="23" spans="1:4" ht="12.75">
      <c r="A23" s="12">
        <v>13</v>
      </c>
      <c r="B23" s="12">
        <f>COUNTIF($A$1:$A$50,23)</f>
        <v>1</v>
      </c>
      <c r="C23" s="12">
        <v>8</v>
      </c>
      <c r="D23" s="12">
        <v>5</v>
      </c>
    </row>
    <row r="24" spans="1:6" ht="12.75">
      <c r="A24" s="12">
        <v>12</v>
      </c>
      <c r="B24" s="12">
        <f>COUNTIF($A$1:$A$50,24)</f>
        <v>0</v>
      </c>
      <c r="C24" s="12">
        <v>9</v>
      </c>
      <c r="D24" s="12">
        <v>1</v>
      </c>
      <c r="E24" s="12">
        <f>K3</f>
        <v>8.5</v>
      </c>
      <c r="F24" s="12">
        <v>0</v>
      </c>
    </row>
    <row r="25" spans="1:6" ht="12.75">
      <c r="A25" s="12">
        <v>23</v>
      </c>
      <c r="B25" s="12">
        <f>COUNTIF($A$1:$A$50,25)</f>
        <v>0</v>
      </c>
      <c r="C25" s="12">
        <v>26</v>
      </c>
      <c r="D25" s="12">
        <v>1</v>
      </c>
      <c r="E25" s="12">
        <f>K3</f>
        <v>8.5</v>
      </c>
      <c r="F25" s="12">
        <v>6</v>
      </c>
    </row>
    <row r="26" spans="1:4" ht="12.75">
      <c r="A26" s="12">
        <v>11</v>
      </c>
      <c r="B26" s="12">
        <f>COUNTIF($A$1:$A$50,26)</f>
        <v>1</v>
      </c>
      <c r="C26" s="12">
        <v>1</v>
      </c>
      <c r="D26" s="12">
        <v>3</v>
      </c>
    </row>
    <row r="27" spans="1:4" ht="12.75">
      <c r="A27" s="12">
        <v>13</v>
      </c>
      <c r="C27" s="12">
        <v>10</v>
      </c>
      <c r="D27" s="12">
        <v>1</v>
      </c>
    </row>
    <row r="28" spans="1:4" ht="12.75">
      <c r="A28" s="12">
        <v>10</v>
      </c>
      <c r="C28" s="12">
        <v>10</v>
      </c>
      <c r="D28" s="12">
        <v>2</v>
      </c>
    </row>
    <row r="29" spans="1:4" ht="12.75">
      <c r="A29" s="12">
        <v>17</v>
      </c>
      <c r="C29" s="12">
        <v>11</v>
      </c>
      <c r="D29" s="12">
        <v>1</v>
      </c>
    </row>
    <row r="30" spans="1:4" ht="12.75">
      <c r="A30" s="12">
        <v>4</v>
      </c>
      <c r="C30" s="12">
        <v>11</v>
      </c>
      <c r="D30" s="12">
        <v>2</v>
      </c>
    </row>
    <row r="31" spans="1:4" ht="12.75">
      <c r="A31" s="12">
        <v>22</v>
      </c>
      <c r="C31" s="12">
        <v>12</v>
      </c>
      <c r="D31" s="12">
        <v>1</v>
      </c>
    </row>
    <row r="32" spans="1:4" ht="12.75">
      <c r="A32" s="12">
        <v>3</v>
      </c>
      <c r="C32" s="12">
        <v>13</v>
      </c>
      <c r="D32" s="12">
        <v>1</v>
      </c>
    </row>
    <row r="33" spans="1:4" ht="12.75">
      <c r="A33" s="12">
        <v>13</v>
      </c>
      <c r="C33" s="12">
        <v>13</v>
      </c>
      <c r="D33" s="12">
        <v>2</v>
      </c>
    </row>
    <row r="34" spans="1:4" ht="12.75">
      <c r="A34" s="12">
        <v>7</v>
      </c>
      <c r="C34" s="12">
        <v>13</v>
      </c>
      <c r="D34" s="12">
        <v>3</v>
      </c>
    </row>
    <row r="35" spans="1:4" ht="12.75">
      <c r="A35" s="12">
        <v>4</v>
      </c>
      <c r="C35" s="12">
        <v>14</v>
      </c>
      <c r="D35" s="12">
        <v>1</v>
      </c>
    </row>
    <row r="36" spans="1:4" ht="12.75">
      <c r="A36" s="12">
        <v>6</v>
      </c>
      <c r="C36" s="12">
        <v>14</v>
      </c>
      <c r="D36" s="12">
        <v>2</v>
      </c>
    </row>
    <row r="37" spans="1:4" ht="12.75">
      <c r="A37" s="12">
        <v>8</v>
      </c>
      <c r="C37" s="12">
        <v>14</v>
      </c>
      <c r="D37" s="12">
        <v>3</v>
      </c>
    </row>
    <row r="38" spans="1:4" ht="12.75">
      <c r="A38" s="12">
        <v>8</v>
      </c>
      <c r="C38" s="12">
        <v>14</v>
      </c>
      <c r="D38" s="12">
        <v>4</v>
      </c>
    </row>
    <row r="39" spans="1:4" ht="12.75">
      <c r="A39" s="12">
        <v>3</v>
      </c>
      <c r="C39" s="12">
        <v>15</v>
      </c>
      <c r="D39" s="12">
        <v>2</v>
      </c>
    </row>
    <row r="40" spans="1:4" ht="12.75">
      <c r="A40" s="12">
        <v>14</v>
      </c>
      <c r="C40" s="12">
        <v>15</v>
      </c>
      <c r="D40" s="12">
        <v>1</v>
      </c>
    </row>
    <row r="41" spans="1:4" ht="12.75">
      <c r="A41" s="12">
        <v>10</v>
      </c>
      <c r="C41" s="12">
        <v>16</v>
      </c>
      <c r="D41" s="12">
        <v>1</v>
      </c>
    </row>
    <row r="42" spans="1:4" ht="12.75">
      <c r="A42" s="12">
        <v>20</v>
      </c>
      <c r="C42" s="12">
        <v>17</v>
      </c>
      <c r="D42" s="12">
        <v>1</v>
      </c>
    </row>
    <row r="43" spans="1:4" ht="12.75">
      <c r="A43" s="12">
        <v>3</v>
      </c>
      <c r="C43" s="12">
        <v>17</v>
      </c>
      <c r="D43" s="12">
        <v>2</v>
      </c>
    </row>
    <row r="44" spans="1:4" ht="12.75">
      <c r="A44" s="12">
        <v>11</v>
      </c>
      <c r="C44" s="12">
        <v>18</v>
      </c>
      <c r="D44" s="12">
        <v>1</v>
      </c>
    </row>
    <row r="45" spans="1:4" ht="12.75">
      <c r="A45" s="12">
        <v>8</v>
      </c>
      <c r="C45" s="12">
        <v>18</v>
      </c>
      <c r="D45" s="12">
        <v>2</v>
      </c>
    </row>
    <row r="46" spans="1:4" ht="12.75">
      <c r="A46" s="12">
        <v>21</v>
      </c>
      <c r="C46" s="12">
        <v>20</v>
      </c>
      <c r="D46" s="12">
        <v>1</v>
      </c>
    </row>
    <row r="47" spans="1:4" ht="12.75">
      <c r="A47" s="12">
        <v>14</v>
      </c>
      <c r="C47" s="12">
        <v>21</v>
      </c>
      <c r="D47" s="12">
        <v>1</v>
      </c>
    </row>
    <row r="48" spans="1:4" ht="12.75">
      <c r="A48" s="12">
        <v>16</v>
      </c>
      <c r="C48" s="12">
        <v>22</v>
      </c>
      <c r="D48" s="12">
        <v>1</v>
      </c>
    </row>
    <row r="49" spans="1:4" ht="12.75">
      <c r="A49" s="12">
        <v>6</v>
      </c>
      <c r="C49" s="12">
        <v>23</v>
      </c>
      <c r="D49" s="12">
        <v>1</v>
      </c>
    </row>
    <row r="50" spans="1:4" ht="12.75">
      <c r="A50" s="12">
        <f>E1</f>
        <v>0</v>
      </c>
      <c r="C50" s="12">
        <f>E1</f>
        <v>0</v>
      </c>
      <c r="D50" s="12">
        <v>0.25</v>
      </c>
    </row>
    <row r="51" ht="12.75">
      <c r="C51" s="12">
        <f>SUM(C1:C50)</f>
        <v>500</v>
      </c>
    </row>
    <row r="52" ht="12.75">
      <c r="C52" s="12">
        <f>C51/50</f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1:P73"/>
  <sheetViews>
    <sheetView showGridLines="0" workbookViewId="0" topLeftCell="C1">
      <selection activeCell="P27" sqref="P27"/>
    </sheetView>
  </sheetViews>
  <sheetFormatPr defaultColWidth="9.140625" defaultRowHeight="12.75"/>
  <cols>
    <col min="1" max="7" width="9.140625" style="12" customWidth="1"/>
  </cols>
  <sheetData>
    <row r="1" spans="4:8" ht="12.75">
      <c r="D1" s="12">
        <v>15</v>
      </c>
      <c r="E1" s="12">
        <v>5</v>
      </c>
      <c r="F1" s="12">
        <v>0</v>
      </c>
      <c r="H1" s="1">
        <f>F1</f>
        <v>0</v>
      </c>
    </row>
    <row r="2" spans="4:14" ht="12.75">
      <c r="D2" s="12">
        <v>29</v>
      </c>
      <c r="E2" s="12">
        <v>2</v>
      </c>
      <c r="K2" s="2" t="s">
        <v>1</v>
      </c>
      <c r="L2" s="3">
        <f>AVERAGE(D1:D73)</f>
        <v>19.424657534246574</v>
      </c>
      <c r="N2" t="s">
        <v>3</v>
      </c>
    </row>
    <row r="3" spans="4:12" ht="12.75">
      <c r="D3" s="12">
        <v>30</v>
      </c>
      <c r="E3" s="12">
        <v>2</v>
      </c>
      <c r="K3" s="4" t="s">
        <v>0</v>
      </c>
      <c r="L3" s="5">
        <f>MEDIAN(D1:D73)</f>
        <v>19</v>
      </c>
    </row>
    <row r="4" spans="4:12" ht="12.75">
      <c r="D4" s="12">
        <v>28</v>
      </c>
      <c r="E4" s="12">
        <v>2</v>
      </c>
      <c r="K4" s="6" t="s">
        <v>2</v>
      </c>
      <c r="L4" s="3">
        <f>STDEVP(D1:D73)</f>
        <v>6.533198273222523</v>
      </c>
    </row>
    <row r="5" spans="4:5" ht="12.75">
      <c r="D5" s="12">
        <v>33</v>
      </c>
      <c r="E5" s="12">
        <v>1</v>
      </c>
    </row>
    <row r="6" spans="4:16" ht="12.75">
      <c r="D6" s="12">
        <v>31</v>
      </c>
      <c r="E6" s="12">
        <v>1</v>
      </c>
      <c r="O6" s="8" t="s">
        <v>5</v>
      </c>
      <c r="P6" s="7">
        <f>QUARTILE(D1:D73,0)</f>
        <v>0</v>
      </c>
    </row>
    <row r="7" spans="4:16" ht="12.75">
      <c r="D7" s="12">
        <v>34</v>
      </c>
      <c r="E7" s="12">
        <v>1</v>
      </c>
      <c r="O7" s="9"/>
      <c r="P7" s="7"/>
    </row>
    <row r="8" spans="4:16" ht="12.75">
      <c r="D8" s="12">
        <v>24</v>
      </c>
      <c r="E8" s="12">
        <v>3</v>
      </c>
      <c r="O8" s="8" t="s">
        <v>4</v>
      </c>
      <c r="P8" s="7">
        <f>QUARTILE(D1:D73,1)</f>
        <v>15</v>
      </c>
    </row>
    <row r="9" spans="4:16" ht="12.75">
      <c r="D9" s="12">
        <v>9</v>
      </c>
      <c r="E9" s="12">
        <v>1</v>
      </c>
      <c r="O9" s="8" t="s">
        <v>6</v>
      </c>
      <c r="P9" s="7">
        <f>QUARTILE(D1:D73,3)</f>
        <v>24</v>
      </c>
    </row>
    <row r="10" spans="4:16" ht="12.75">
      <c r="D10" s="12">
        <v>32</v>
      </c>
      <c r="E10" s="12">
        <v>1</v>
      </c>
      <c r="O10" s="9"/>
      <c r="P10" s="7"/>
    </row>
    <row r="11" spans="4:16" ht="12.75">
      <c r="D11" s="12">
        <v>10</v>
      </c>
      <c r="E11" s="12">
        <v>1</v>
      </c>
      <c r="O11" s="8" t="s">
        <v>7</v>
      </c>
      <c r="P11" s="7">
        <f>QUARTILE(D1:D73,4)</f>
        <v>34</v>
      </c>
    </row>
    <row r="12" spans="4:16" ht="12.75">
      <c r="D12" s="12">
        <v>10</v>
      </c>
      <c r="E12" s="12">
        <v>2</v>
      </c>
      <c r="O12" s="9"/>
      <c r="P12" s="7"/>
    </row>
    <row r="13" spans="4:16" ht="12.75">
      <c r="D13" s="12">
        <v>27</v>
      </c>
      <c r="E13" s="12">
        <v>2</v>
      </c>
      <c r="O13" s="8" t="s">
        <v>8</v>
      </c>
      <c r="P13" s="7">
        <f>P9-P8</f>
        <v>9</v>
      </c>
    </row>
    <row r="14" spans="4:16" ht="12.75">
      <c r="D14" s="12">
        <v>11</v>
      </c>
      <c r="E14" s="12">
        <v>1</v>
      </c>
      <c r="O14" s="9"/>
      <c r="P14" s="7"/>
    </row>
    <row r="15" spans="4:16" ht="12.75">
      <c r="D15" s="12">
        <v>11</v>
      </c>
      <c r="E15" s="12">
        <v>2</v>
      </c>
      <c r="O15" s="8" t="s">
        <v>9</v>
      </c>
      <c r="P15" s="7">
        <f>P11-P6</f>
        <v>34</v>
      </c>
    </row>
    <row r="16" spans="4:5" ht="12.75">
      <c r="D16" s="12">
        <v>25</v>
      </c>
      <c r="E16" s="12">
        <v>3</v>
      </c>
    </row>
    <row r="17" spans="4:16" ht="12.75">
      <c r="D17" s="12">
        <v>12</v>
      </c>
      <c r="E17" s="12">
        <v>1</v>
      </c>
      <c r="O17" s="10" t="s">
        <v>10</v>
      </c>
      <c r="P17" s="11">
        <f>P8-1.5*P13</f>
        <v>1.5</v>
      </c>
    </row>
    <row r="18" spans="4:16" ht="12.75">
      <c r="D18" s="12">
        <v>12</v>
      </c>
      <c r="E18" s="12">
        <v>2</v>
      </c>
      <c r="O18" s="10" t="s">
        <v>11</v>
      </c>
      <c r="P18" s="11">
        <f>P9+1.5*P13</f>
        <v>37.5</v>
      </c>
    </row>
    <row r="19" spans="4:5" ht="12.75">
      <c r="D19" s="12">
        <v>12</v>
      </c>
      <c r="E19" s="12">
        <v>3</v>
      </c>
    </row>
    <row r="20" spans="4:5" ht="12.75">
      <c r="D20" s="12">
        <v>13</v>
      </c>
      <c r="E20" s="12">
        <v>1</v>
      </c>
    </row>
    <row r="21" spans="4:7" ht="12.75">
      <c r="D21" s="12">
        <v>13</v>
      </c>
      <c r="E21" s="12">
        <v>2</v>
      </c>
      <c r="F21" s="12">
        <f>L2</f>
        <v>19.424657534246574</v>
      </c>
      <c r="G21" s="12">
        <v>0</v>
      </c>
    </row>
    <row r="22" spans="4:7" ht="12.75">
      <c r="D22" s="12">
        <v>13</v>
      </c>
      <c r="E22" s="12">
        <v>3</v>
      </c>
      <c r="F22" s="12">
        <f>L2</f>
        <v>19.424657534246574</v>
      </c>
      <c r="G22" s="12">
        <v>6</v>
      </c>
    </row>
    <row r="23" spans="4:5" ht="12.75">
      <c r="D23" s="12">
        <v>13</v>
      </c>
      <c r="E23" s="12">
        <v>4</v>
      </c>
    </row>
    <row r="24" spans="4:7" ht="12.75">
      <c r="D24" s="12">
        <v>14</v>
      </c>
      <c r="E24" s="12">
        <v>1</v>
      </c>
      <c r="F24" s="12">
        <f>L3</f>
        <v>19</v>
      </c>
      <c r="G24" s="12">
        <v>0</v>
      </c>
    </row>
    <row r="25" spans="4:7" ht="12.75">
      <c r="D25" s="12">
        <v>14</v>
      </c>
      <c r="E25" s="12">
        <v>2</v>
      </c>
      <c r="F25" s="12">
        <f>L3</f>
        <v>19</v>
      </c>
      <c r="G25" s="12">
        <v>6</v>
      </c>
    </row>
    <row r="26" spans="4:5" ht="12.75">
      <c r="D26" s="12">
        <v>14</v>
      </c>
      <c r="E26" s="12">
        <v>3</v>
      </c>
    </row>
    <row r="27" spans="4:5" ht="12.75">
      <c r="D27" s="12">
        <v>14</v>
      </c>
      <c r="E27" s="12">
        <v>4</v>
      </c>
    </row>
    <row r="28" spans="4:5" ht="12.75">
      <c r="D28" s="12">
        <v>15</v>
      </c>
      <c r="E28" s="12">
        <v>1</v>
      </c>
    </row>
    <row r="29" spans="4:5" ht="12.75">
      <c r="D29" s="12">
        <v>15</v>
      </c>
      <c r="E29" s="12">
        <v>2</v>
      </c>
    </row>
    <row r="30" spans="4:5" ht="12.75">
      <c r="D30" s="12">
        <v>15</v>
      </c>
      <c r="E30" s="12">
        <v>3</v>
      </c>
    </row>
    <row r="31" spans="4:5" ht="12.75">
      <c r="D31" s="12">
        <v>15</v>
      </c>
      <c r="E31" s="12">
        <v>4</v>
      </c>
    </row>
    <row r="32" spans="4:5" ht="12.75">
      <c r="D32" s="12">
        <v>16</v>
      </c>
      <c r="E32" s="12">
        <v>1</v>
      </c>
    </row>
    <row r="33" spans="4:5" ht="12.75">
      <c r="D33" s="12">
        <v>16</v>
      </c>
      <c r="E33" s="12">
        <v>2</v>
      </c>
    </row>
    <row r="34" spans="4:5" ht="12.75">
      <c r="D34" s="12">
        <v>16</v>
      </c>
      <c r="E34" s="12">
        <v>3</v>
      </c>
    </row>
    <row r="35" spans="4:5" ht="12.75">
      <c r="D35" s="12">
        <v>16</v>
      </c>
      <c r="E35" s="12">
        <v>4</v>
      </c>
    </row>
    <row r="36" spans="4:5" ht="12.75">
      <c r="D36" s="12">
        <v>16</v>
      </c>
      <c r="E36" s="12">
        <v>5</v>
      </c>
    </row>
    <row r="37" spans="4:5" ht="12.75">
      <c r="D37" s="12">
        <v>17</v>
      </c>
      <c r="E37" s="12">
        <v>1</v>
      </c>
    </row>
    <row r="38" spans="4:5" ht="12.75">
      <c r="D38" s="12">
        <v>17</v>
      </c>
      <c r="E38" s="12">
        <v>2</v>
      </c>
    </row>
    <row r="39" spans="4:5" ht="12.75">
      <c r="D39" s="12">
        <v>17</v>
      </c>
      <c r="E39" s="12">
        <v>3</v>
      </c>
    </row>
    <row r="40" spans="4:5" ht="12.75">
      <c r="D40" s="12">
        <v>17</v>
      </c>
      <c r="E40" s="12">
        <v>4</v>
      </c>
    </row>
    <row r="41" spans="4:5" ht="12.75">
      <c r="D41" s="12">
        <v>17</v>
      </c>
      <c r="E41" s="12">
        <v>5</v>
      </c>
    </row>
    <row r="42" spans="4:5" ht="12.75">
      <c r="D42" s="12">
        <v>18</v>
      </c>
      <c r="E42" s="12">
        <v>1</v>
      </c>
    </row>
    <row r="43" spans="4:5" ht="12.75">
      <c r="D43" s="12">
        <v>18</v>
      </c>
      <c r="E43" s="12">
        <v>2</v>
      </c>
    </row>
    <row r="44" spans="4:5" ht="12.75">
      <c r="D44" s="12">
        <v>18</v>
      </c>
      <c r="E44" s="12">
        <v>3</v>
      </c>
    </row>
    <row r="45" spans="4:5" ht="12.75">
      <c r="D45" s="12">
        <v>18</v>
      </c>
      <c r="E45" s="12">
        <v>4</v>
      </c>
    </row>
    <row r="46" spans="4:5" ht="12.75">
      <c r="D46" s="12">
        <v>19</v>
      </c>
      <c r="E46" s="12">
        <v>1</v>
      </c>
    </row>
    <row r="47" spans="4:5" ht="12.75">
      <c r="D47" s="12">
        <v>19</v>
      </c>
      <c r="E47" s="12">
        <v>2</v>
      </c>
    </row>
    <row r="48" spans="4:5" ht="12.75">
      <c r="D48" s="12">
        <v>19</v>
      </c>
      <c r="E48" s="12">
        <v>3</v>
      </c>
    </row>
    <row r="49" spans="4:5" ht="12.75">
      <c r="D49" s="12">
        <v>19</v>
      </c>
      <c r="E49" s="12">
        <v>4</v>
      </c>
    </row>
    <row r="50" spans="4:5" ht="12.75">
      <c r="D50" s="12">
        <v>20</v>
      </c>
      <c r="E50" s="12">
        <v>1</v>
      </c>
    </row>
    <row r="51" spans="4:5" ht="12.75">
      <c r="D51" s="12">
        <v>20</v>
      </c>
      <c r="E51" s="12">
        <v>2</v>
      </c>
    </row>
    <row r="52" spans="4:5" ht="12.75">
      <c r="D52" s="12">
        <v>20</v>
      </c>
      <c r="E52" s="12">
        <v>3</v>
      </c>
    </row>
    <row r="53" spans="4:5" ht="12.75">
      <c r="D53" s="12">
        <v>20</v>
      </c>
      <c r="E53" s="12">
        <v>4</v>
      </c>
    </row>
    <row r="54" spans="4:5" ht="12.75">
      <c r="D54" s="12">
        <v>21</v>
      </c>
      <c r="E54" s="12">
        <v>1</v>
      </c>
    </row>
    <row r="55" spans="4:5" ht="12.75">
      <c r="D55" s="12">
        <v>21</v>
      </c>
      <c r="E55" s="12">
        <v>2</v>
      </c>
    </row>
    <row r="56" spans="4:5" ht="12.75">
      <c r="D56" s="12">
        <v>21</v>
      </c>
      <c r="E56" s="12">
        <v>3</v>
      </c>
    </row>
    <row r="57" spans="4:5" ht="12.75">
      <c r="D57" s="12">
        <v>22</v>
      </c>
      <c r="E57" s="12">
        <v>1</v>
      </c>
    </row>
    <row r="58" spans="4:5" ht="12.75">
      <c r="D58" s="12">
        <v>22</v>
      </c>
      <c r="E58" s="12">
        <v>2</v>
      </c>
    </row>
    <row r="59" spans="4:5" ht="12.75">
      <c r="D59" s="12">
        <v>22</v>
      </c>
      <c r="E59" s="12">
        <v>3</v>
      </c>
    </row>
    <row r="60" spans="4:5" ht="12.75">
      <c r="D60" s="12">
        <v>23</v>
      </c>
      <c r="E60" s="12">
        <v>1</v>
      </c>
    </row>
    <row r="61" spans="4:5" ht="12.75">
      <c r="D61" s="12">
        <v>23</v>
      </c>
      <c r="E61" s="12">
        <v>2</v>
      </c>
    </row>
    <row r="62" spans="4:5" ht="12.75">
      <c r="D62" s="12">
        <v>23</v>
      </c>
      <c r="E62" s="12">
        <v>3</v>
      </c>
    </row>
    <row r="63" spans="4:5" ht="12.75">
      <c r="D63" s="12">
        <v>24</v>
      </c>
      <c r="E63" s="12">
        <v>1</v>
      </c>
    </row>
    <row r="64" spans="4:5" ht="12.75">
      <c r="D64" s="12">
        <v>24</v>
      </c>
      <c r="E64" s="12">
        <v>2</v>
      </c>
    </row>
    <row r="65" spans="4:5" ht="12.75">
      <c r="D65" s="12">
        <v>25</v>
      </c>
      <c r="E65" s="12">
        <v>1</v>
      </c>
    </row>
    <row r="66" spans="4:5" ht="12.75">
      <c r="D66" s="12">
        <v>25</v>
      </c>
      <c r="E66" s="12">
        <v>2</v>
      </c>
    </row>
    <row r="67" spans="4:5" ht="12.75">
      <c r="D67" s="12">
        <v>26</v>
      </c>
      <c r="E67" s="12">
        <v>1</v>
      </c>
    </row>
    <row r="68" spans="4:5" ht="12.75">
      <c r="D68" s="12">
        <v>26</v>
      </c>
      <c r="E68" s="12">
        <v>2</v>
      </c>
    </row>
    <row r="69" spans="4:5" ht="12.75">
      <c r="D69" s="12">
        <v>27</v>
      </c>
      <c r="E69" s="12">
        <v>1</v>
      </c>
    </row>
    <row r="70" spans="4:5" ht="12.75">
      <c r="D70" s="12">
        <v>28</v>
      </c>
      <c r="E70" s="12">
        <v>1</v>
      </c>
    </row>
    <row r="71" spans="4:5" ht="12.75">
      <c r="D71" s="12">
        <v>29</v>
      </c>
      <c r="E71" s="12">
        <v>1</v>
      </c>
    </row>
    <row r="72" spans="4:5" ht="12.75">
      <c r="D72" s="12">
        <v>30</v>
      </c>
      <c r="E72" s="12">
        <v>1</v>
      </c>
    </row>
    <row r="73" spans="4:5" ht="12.75">
      <c r="D73" s="12">
        <f>F1</f>
        <v>0</v>
      </c>
      <c r="E73" s="12">
        <v>0.25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D1:P73"/>
  <sheetViews>
    <sheetView showGridLines="0" workbookViewId="0" topLeftCell="C1">
      <selection activeCell="P27" sqref="P27"/>
    </sheetView>
  </sheetViews>
  <sheetFormatPr defaultColWidth="9.140625" defaultRowHeight="12.75"/>
  <cols>
    <col min="1" max="7" width="9.140625" style="12" customWidth="1"/>
  </cols>
  <sheetData>
    <row r="1" spans="4:8" ht="12.75">
      <c r="D1" s="12">
        <v>3</v>
      </c>
      <c r="E1" s="12">
        <v>1</v>
      </c>
      <c r="F1" s="12">
        <v>0</v>
      </c>
      <c r="H1" s="1">
        <f>F1</f>
        <v>0</v>
      </c>
    </row>
    <row r="2" spans="4:14" ht="12.75">
      <c r="D2" s="12">
        <v>4</v>
      </c>
      <c r="E2" s="12">
        <v>1</v>
      </c>
      <c r="K2" s="2" t="s">
        <v>1</v>
      </c>
      <c r="L2" s="3">
        <f>AVERAGE(D1:D73)</f>
        <v>16.273972602739725</v>
      </c>
      <c r="N2" t="s">
        <v>3</v>
      </c>
    </row>
    <row r="3" spans="4:12" ht="12.75">
      <c r="D3" s="12">
        <v>5</v>
      </c>
      <c r="E3" s="12">
        <v>1</v>
      </c>
      <c r="K3" s="4" t="s">
        <v>0</v>
      </c>
      <c r="L3" s="5">
        <f>MEDIAN(D1:D73)</f>
        <v>16</v>
      </c>
    </row>
    <row r="4" spans="4:12" ht="12.75">
      <c r="D4" s="12">
        <v>6</v>
      </c>
      <c r="E4" s="12">
        <v>1</v>
      </c>
      <c r="K4" s="6" t="s">
        <v>2</v>
      </c>
      <c r="L4" s="3">
        <f>STDEVP(D1:D73)</f>
        <v>6.443134338878744</v>
      </c>
    </row>
    <row r="5" spans="4:5" ht="12.75">
      <c r="D5" s="12">
        <v>7</v>
      </c>
      <c r="E5" s="12">
        <v>1</v>
      </c>
    </row>
    <row r="6" spans="4:16" ht="12.75">
      <c r="D6" s="12">
        <v>7</v>
      </c>
      <c r="E6" s="12">
        <v>2</v>
      </c>
      <c r="O6" s="8" t="s">
        <v>5</v>
      </c>
      <c r="P6" s="7">
        <f>QUARTILE(D1:D73,0)</f>
        <v>0</v>
      </c>
    </row>
    <row r="7" spans="4:16" ht="12.75">
      <c r="D7" s="12">
        <v>8</v>
      </c>
      <c r="E7" s="12">
        <v>1</v>
      </c>
      <c r="O7" s="9"/>
      <c r="P7" s="7"/>
    </row>
    <row r="8" spans="4:16" ht="12.75">
      <c r="D8" s="12">
        <v>8</v>
      </c>
      <c r="E8" s="12">
        <v>2</v>
      </c>
      <c r="O8" s="8" t="s">
        <v>4</v>
      </c>
      <c r="P8" s="7">
        <f>QUARTILE(D1:D73,1)</f>
        <v>12</v>
      </c>
    </row>
    <row r="9" spans="4:16" ht="12.75">
      <c r="D9" s="12">
        <v>9</v>
      </c>
      <c r="E9" s="12">
        <v>1</v>
      </c>
      <c r="O9" s="8" t="s">
        <v>6</v>
      </c>
      <c r="P9" s="7">
        <f>QUARTILE(D1:D73,3)</f>
        <v>21</v>
      </c>
    </row>
    <row r="10" spans="4:16" ht="12.75">
      <c r="D10" s="12">
        <v>9</v>
      </c>
      <c r="E10" s="12">
        <v>2</v>
      </c>
      <c r="O10" s="9"/>
      <c r="P10" s="7"/>
    </row>
    <row r="11" spans="4:16" ht="12.75">
      <c r="D11" s="12">
        <v>10</v>
      </c>
      <c r="E11" s="12">
        <v>1</v>
      </c>
      <c r="O11" s="8" t="s">
        <v>7</v>
      </c>
      <c r="P11" s="7">
        <f>QUARTILE(D1:D73,4)</f>
        <v>30</v>
      </c>
    </row>
    <row r="12" spans="4:16" ht="12.75">
      <c r="D12" s="12">
        <v>10</v>
      </c>
      <c r="E12" s="12">
        <v>2</v>
      </c>
      <c r="O12" s="9"/>
      <c r="P12" s="7"/>
    </row>
    <row r="13" spans="4:16" ht="12.75">
      <c r="D13" s="12">
        <v>10</v>
      </c>
      <c r="E13" s="12">
        <v>3</v>
      </c>
      <c r="O13" s="8" t="s">
        <v>8</v>
      </c>
      <c r="P13" s="7">
        <f>P9-P8</f>
        <v>9</v>
      </c>
    </row>
    <row r="14" spans="4:16" ht="12.75">
      <c r="D14" s="12">
        <v>11</v>
      </c>
      <c r="E14" s="12">
        <v>1</v>
      </c>
      <c r="O14" s="9"/>
      <c r="P14" s="7"/>
    </row>
    <row r="15" spans="4:16" ht="12.75">
      <c r="D15" s="12">
        <v>11</v>
      </c>
      <c r="E15" s="12">
        <v>2</v>
      </c>
      <c r="O15" s="8" t="s">
        <v>9</v>
      </c>
      <c r="P15" s="7">
        <f>P11-P6</f>
        <v>30</v>
      </c>
    </row>
    <row r="16" spans="4:5" ht="12.75">
      <c r="D16" s="12">
        <v>11</v>
      </c>
      <c r="E16" s="12">
        <v>3</v>
      </c>
    </row>
    <row r="17" spans="4:16" ht="12.75">
      <c r="D17" s="12">
        <v>12</v>
      </c>
      <c r="E17" s="12">
        <v>1</v>
      </c>
      <c r="O17" s="10" t="s">
        <v>10</v>
      </c>
      <c r="P17" s="11">
        <f>P8-1.5*P13</f>
        <v>-1.5</v>
      </c>
    </row>
    <row r="18" spans="4:16" ht="12.75">
      <c r="D18" s="12">
        <v>12</v>
      </c>
      <c r="E18" s="12">
        <v>2</v>
      </c>
      <c r="O18" s="10" t="s">
        <v>11</v>
      </c>
      <c r="P18" s="11">
        <f>P9+1.5*P13</f>
        <v>34.5</v>
      </c>
    </row>
    <row r="19" spans="4:5" ht="12.75">
      <c r="D19" s="12">
        <v>12</v>
      </c>
      <c r="E19" s="12">
        <v>3</v>
      </c>
    </row>
    <row r="20" spans="4:5" ht="12.75">
      <c r="D20" s="12">
        <v>13</v>
      </c>
      <c r="E20" s="12">
        <v>1</v>
      </c>
    </row>
    <row r="21" spans="4:7" ht="12.75">
      <c r="D21" s="12">
        <v>13</v>
      </c>
      <c r="E21" s="12">
        <v>2</v>
      </c>
      <c r="F21" s="12">
        <f>L2</f>
        <v>16.273972602739725</v>
      </c>
      <c r="G21" s="12">
        <v>0</v>
      </c>
    </row>
    <row r="22" spans="4:7" ht="12.75">
      <c r="D22" s="12">
        <v>13</v>
      </c>
      <c r="E22" s="12">
        <v>3</v>
      </c>
      <c r="F22" s="12">
        <f>L2</f>
        <v>16.273972602739725</v>
      </c>
      <c r="G22" s="12">
        <v>6</v>
      </c>
    </row>
    <row r="23" spans="4:5" ht="12.75">
      <c r="D23" s="12">
        <v>13</v>
      </c>
      <c r="E23" s="12">
        <v>4</v>
      </c>
    </row>
    <row r="24" spans="4:7" ht="12.75">
      <c r="D24" s="12">
        <v>14</v>
      </c>
      <c r="E24" s="12">
        <v>1</v>
      </c>
      <c r="F24" s="12">
        <f>L3</f>
        <v>16</v>
      </c>
      <c r="G24" s="12">
        <v>0</v>
      </c>
    </row>
    <row r="25" spans="4:7" ht="12.75">
      <c r="D25" s="12">
        <v>14</v>
      </c>
      <c r="E25" s="12">
        <v>2</v>
      </c>
      <c r="F25" s="12">
        <f>L3</f>
        <v>16</v>
      </c>
      <c r="G25" s="12">
        <v>6</v>
      </c>
    </row>
    <row r="26" spans="4:5" ht="12.75">
      <c r="D26" s="12">
        <v>14</v>
      </c>
      <c r="E26" s="12">
        <v>3</v>
      </c>
    </row>
    <row r="27" spans="4:5" ht="12.75">
      <c r="D27" s="12">
        <v>14</v>
      </c>
      <c r="E27" s="12">
        <v>4</v>
      </c>
    </row>
    <row r="28" spans="4:5" ht="12.75">
      <c r="D28" s="12">
        <v>15</v>
      </c>
      <c r="E28" s="12">
        <v>1</v>
      </c>
    </row>
    <row r="29" spans="4:5" ht="12.75">
      <c r="D29" s="12">
        <v>15</v>
      </c>
      <c r="E29" s="12">
        <v>2</v>
      </c>
    </row>
    <row r="30" spans="4:5" ht="12.75">
      <c r="D30" s="12">
        <v>15</v>
      </c>
      <c r="E30" s="12">
        <v>3</v>
      </c>
    </row>
    <row r="31" spans="4:5" ht="12.75">
      <c r="D31" s="12">
        <v>15</v>
      </c>
      <c r="E31" s="12">
        <v>4</v>
      </c>
    </row>
    <row r="32" spans="4:5" ht="12.75">
      <c r="D32" s="12">
        <v>16</v>
      </c>
      <c r="E32" s="12">
        <v>1</v>
      </c>
    </row>
    <row r="33" spans="4:5" ht="12.75">
      <c r="D33" s="12">
        <v>16</v>
      </c>
      <c r="E33" s="12">
        <v>2</v>
      </c>
    </row>
    <row r="34" spans="4:5" ht="12.75">
      <c r="D34" s="12">
        <v>16</v>
      </c>
      <c r="E34" s="12">
        <v>3</v>
      </c>
    </row>
    <row r="35" spans="4:5" ht="12.75">
      <c r="D35" s="12">
        <v>16</v>
      </c>
      <c r="E35" s="12">
        <v>4</v>
      </c>
    </row>
    <row r="36" spans="4:5" ht="12.75">
      <c r="D36" s="12">
        <v>16</v>
      </c>
      <c r="E36" s="12">
        <v>5</v>
      </c>
    </row>
    <row r="37" spans="4:5" ht="12.75">
      <c r="D37" s="12">
        <v>17</v>
      </c>
      <c r="E37" s="12">
        <v>1</v>
      </c>
    </row>
    <row r="38" spans="4:5" ht="12.75">
      <c r="D38" s="12">
        <v>17</v>
      </c>
      <c r="E38" s="12">
        <v>2</v>
      </c>
    </row>
    <row r="39" spans="4:5" ht="12.75">
      <c r="D39" s="12">
        <v>17</v>
      </c>
      <c r="E39" s="12">
        <v>3</v>
      </c>
    </row>
    <row r="40" spans="4:5" ht="12.75">
      <c r="D40" s="12">
        <v>17</v>
      </c>
      <c r="E40" s="12">
        <v>4</v>
      </c>
    </row>
    <row r="41" spans="4:5" ht="12.75">
      <c r="D41" s="12">
        <v>17</v>
      </c>
      <c r="E41" s="12">
        <v>5</v>
      </c>
    </row>
    <row r="42" spans="4:5" ht="12.75">
      <c r="D42" s="12">
        <v>18</v>
      </c>
      <c r="E42" s="12">
        <v>1</v>
      </c>
    </row>
    <row r="43" spans="4:5" ht="12.75">
      <c r="D43" s="12">
        <v>18</v>
      </c>
      <c r="E43" s="12">
        <v>2</v>
      </c>
    </row>
    <row r="44" spans="4:5" ht="12.75">
      <c r="D44" s="12">
        <v>18</v>
      </c>
      <c r="E44" s="12">
        <v>3</v>
      </c>
    </row>
    <row r="45" spans="4:5" ht="12.75">
      <c r="D45" s="12">
        <v>18</v>
      </c>
      <c r="E45" s="12">
        <v>4</v>
      </c>
    </row>
    <row r="46" spans="4:5" ht="12.75">
      <c r="D46" s="12">
        <v>19</v>
      </c>
      <c r="E46" s="12">
        <v>1</v>
      </c>
    </row>
    <row r="47" spans="4:5" ht="12.75">
      <c r="D47" s="12">
        <v>19</v>
      </c>
      <c r="E47" s="12">
        <v>2</v>
      </c>
    </row>
    <row r="48" spans="4:5" ht="12.75">
      <c r="D48" s="12">
        <v>19</v>
      </c>
      <c r="E48" s="12">
        <v>3</v>
      </c>
    </row>
    <row r="49" spans="4:5" ht="12.75">
      <c r="D49" s="12">
        <v>19</v>
      </c>
      <c r="E49" s="12">
        <v>4</v>
      </c>
    </row>
    <row r="50" spans="4:5" ht="12.75">
      <c r="D50" s="12">
        <v>20</v>
      </c>
      <c r="E50" s="12">
        <v>1</v>
      </c>
    </row>
    <row r="51" spans="4:5" ht="12.75">
      <c r="D51" s="12">
        <v>20</v>
      </c>
      <c r="E51" s="12">
        <v>2</v>
      </c>
    </row>
    <row r="52" spans="4:5" ht="12.75">
      <c r="D52" s="12">
        <v>20</v>
      </c>
      <c r="E52" s="12">
        <v>3</v>
      </c>
    </row>
    <row r="53" spans="4:5" ht="12.75">
      <c r="D53" s="12">
        <v>20</v>
      </c>
      <c r="E53" s="12">
        <v>4</v>
      </c>
    </row>
    <row r="54" spans="4:5" ht="12.75">
      <c r="D54" s="12">
        <v>21</v>
      </c>
      <c r="E54" s="12">
        <v>1</v>
      </c>
    </row>
    <row r="55" spans="4:5" ht="12.75">
      <c r="D55" s="12">
        <v>21</v>
      </c>
      <c r="E55" s="12">
        <v>2</v>
      </c>
    </row>
    <row r="56" spans="4:5" ht="12.75">
      <c r="D56" s="12">
        <v>21</v>
      </c>
      <c r="E56" s="12">
        <v>3</v>
      </c>
    </row>
    <row r="57" spans="4:5" ht="12.75">
      <c r="D57" s="12">
        <v>22</v>
      </c>
      <c r="E57" s="12">
        <v>1</v>
      </c>
    </row>
    <row r="58" spans="4:5" ht="12.75">
      <c r="D58" s="12">
        <v>22</v>
      </c>
      <c r="E58" s="12">
        <v>2</v>
      </c>
    </row>
    <row r="59" spans="4:5" ht="12.75">
      <c r="D59" s="12">
        <v>22</v>
      </c>
      <c r="E59" s="12">
        <v>3</v>
      </c>
    </row>
    <row r="60" spans="4:5" ht="12.75">
      <c r="D60" s="12">
        <v>23</v>
      </c>
      <c r="E60" s="12">
        <v>1</v>
      </c>
    </row>
    <row r="61" spans="4:5" ht="12.75">
      <c r="D61" s="12">
        <v>23</v>
      </c>
      <c r="E61" s="12">
        <v>2</v>
      </c>
    </row>
    <row r="62" spans="4:5" ht="12.75">
      <c r="D62" s="12">
        <v>23</v>
      </c>
      <c r="E62" s="12">
        <v>3</v>
      </c>
    </row>
    <row r="63" spans="4:5" ht="12.75">
      <c r="D63" s="12">
        <v>24</v>
      </c>
      <c r="E63" s="12">
        <v>1</v>
      </c>
    </row>
    <row r="64" spans="4:5" ht="12.75">
      <c r="D64" s="12">
        <v>24</v>
      </c>
      <c r="E64" s="12">
        <v>2</v>
      </c>
    </row>
    <row r="65" spans="4:5" ht="12.75">
      <c r="D65" s="12">
        <v>25</v>
      </c>
      <c r="E65" s="12">
        <v>1</v>
      </c>
    </row>
    <row r="66" spans="4:5" ht="12.75">
      <c r="D66" s="12">
        <v>25</v>
      </c>
      <c r="E66" s="12">
        <v>2</v>
      </c>
    </row>
    <row r="67" spans="4:5" ht="12.75">
      <c r="D67" s="12">
        <v>26</v>
      </c>
      <c r="E67" s="12">
        <v>1</v>
      </c>
    </row>
    <row r="68" spans="4:5" ht="12.75">
      <c r="D68" s="12">
        <v>26</v>
      </c>
      <c r="E68" s="12">
        <v>2</v>
      </c>
    </row>
    <row r="69" spans="4:5" ht="12.75">
      <c r="D69" s="12">
        <v>27</v>
      </c>
      <c r="E69" s="12">
        <v>1</v>
      </c>
    </row>
    <row r="70" spans="4:5" ht="12.75">
      <c r="D70" s="12">
        <v>28</v>
      </c>
      <c r="E70" s="12">
        <v>1</v>
      </c>
    </row>
    <row r="71" spans="4:5" ht="12.75">
      <c r="D71" s="12">
        <v>29</v>
      </c>
      <c r="E71" s="12">
        <v>1</v>
      </c>
    </row>
    <row r="72" spans="4:5" ht="12.75">
      <c r="D72" s="12">
        <v>30</v>
      </c>
      <c r="E72" s="12">
        <v>1</v>
      </c>
    </row>
    <row r="73" spans="4:5" ht="12.75">
      <c r="D73" s="12">
        <f>F1</f>
        <v>0</v>
      </c>
      <c r="E73" s="12">
        <v>0.25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2003-06-18T01:10:16Z</dcterms:created>
  <dcterms:modified xsi:type="dcterms:W3CDTF">2006-02-01T05:45:05Z</dcterms:modified>
  <cp:category/>
  <cp:version/>
  <cp:contentType/>
  <cp:contentStatus/>
</cp:coreProperties>
</file>